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.개요" sheetId="1" state="visible" r:id="rId3"/>
    <sheet name="1.가정" sheetId="2" state="visible" r:id="rId4"/>
    <sheet name="2.건당손익" sheetId="3" state="visible" r:id="rId5"/>
    <sheet name="3.고정비" sheetId="4" state="visible" r:id="rId6"/>
    <sheet name="4.18개월시뮬" sheetId="5" state="visible" r:id="rId7"/>
    <sheet name="5.요약&amp;리스크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<sst xmlns="http://schemas.openxmlformats.org/spreadsheetml/2006/main" count="137" uniqueCount="118">
  <si>
    <r>
      <rPr>
        <b val="true"/>
        <sz val="14"/>
        <rFont val="Arial"/>
        <family val="0"/>
        <charset val="1"/>
      </rPr>
      <t xml:space="preserve">My Damii — 2</t>
    </r>
    <r>
      <rPr>
        <b val="true"/>
        <sz val="14"/>
        <rFont val="PingFang SC"/>
        <family val="2"/>
      </rPr>
      <t xml:space="preserve">안 </t>
    </r>
    <r>
      <rPr>
        <b val="true"/>
        <sz val="14"/>
        <rFont val="Arial"/>
        <family val="0"/>
        <charset val="1"/>
      </rPr>
      <t xml:space="preserve">BEP </t>
    </r>
    <r>
      <rPr>
        <b val="true"/>
        <sz val="14"/>
        <rFont val="PingFang SC"/>
        <family val="2"/>
      </rPr>
      <t xml:space="preserve">시나리오 </t>
    </r>
    <r>
      <rPr>
        <b val="true"/>
        <sz val="14"/>
        <rFont val="Arial"/>
        <family val="0"/>
        <charset val="1"/>
      </rPr>
      <t xml:space="preserve">v1 (</t>
    </r>
    <r>
      <rPr>
        <b val="true"/>
        <sz val="14"/>
        <rFont val="PingFang SC"/>
        <family val="2"/>
      </rPr>
      <t xml:space="preserve">파트너 스토어프론트</t>
    </r>
    <r>
      <rPr>
        <b val="true"/>
        <sz val="14"/>
        <rFont val="Arial"/>
        <family val="0"/>
        <charset val="1"/>
      </rPr>
      <t xml:space="preserve">+</t>
    </r>
    <r>
      <rPr>
        <b val="true"/>
        <sz val="14"/>
        <rFont val="PingFang SC"/>
        <family val="2"/>
      </rPr>
      <t xml:space="preserve">공동구매</t>
    </r>
    <r>
      <rPr>
        <b val="true"/>
        <sz val="14"/>
        <rFont val="Arial"/>
        <family val="0"/>
        <charset val="1"/>
      </rPr>
      <t xml:space="preserve">)</t>
    </r>
  </si>
  <si>
    <r>
      <rPr>
        <sz val="11"/>
        <rFont val="PingFang SC"/>
        <family val="2"/>
      </rPr>
      <t xml:space="preserve">근거</t>
    </r>
    <r>
      <rPr>
        <sz val="11"/>
        <rFont val="Arial"/>
        <family val="0"/>
        <charset val="1"/>
      </rPr>
      <t xml:space="preserve">: DECISION_LOG #116(2</t>
    </r>
    <r>
      <rPr>
        <sz val="11"/>
        <rFont val="PingFang SC"/>
        <family val="2"/>
      </rPr>
      <t xml:space="preserve">안 최종 메인</t>
    </r>
    <r>
      <rPr>
        <sz val="11"/>
        <rFont val="Arial"/>
        <family val="0"/>
        <charset val="1"/>
      </rPr>
      <t xml:space="preserve">) · </t>
    </r>
    <r>
      <rPr>
        <sz val="11"/>
        <rFont val="PingFang SC"/>
        <family val="2"/>
      </rPr>
      <t xml:space="preserve">단위경제 </t>
    </r>
    <r>
      <rPr>
        <sz val="11"/>
        <rFont val="Arial"/>
        <family val="0"/>
        <charset val="1"/>
      </rPr>
      <t xml:space="preserve">SSOT = BIZ_2AN_</t>
    </r>
    <r>
      <rPr>
        <sz val="11"/>
        <rFont val="PingFang SC"/>
        <family val="2"/>
      </rPr>
      <t xml:space="preserve">단위경제</t>
    </r>
    <r>
      <rPr>
        <sz val="11"/>
        <rFont val="Arial"/>
        <family val="0"/>
        <charset val="1"/>
      </rPr>
      <t xml:space="preserve">.md · </t>
    </r>
    <r>
      <rPr>
        <sz val="11"/>
        <rFont val="PingFang SC"/>
        <family val="2"/>
      </rPr>
      <t xml:space="preserve">글로벌 언어주도</t>
    </r>
    <r>
      <rPr>
        <sz val="11"/>
        <rFont val="Arial"/>
        <family val="0"/>
        <charset val="1"/>
      </rPr>
      <t xml:space="preserve">(ko/en </t>
    </r>
    <r>
      <rPr>
        <sz val="11"/>
        <rFont val="PingFang SC"/>
        <family val="2"/>
      </rPr>
      <t xml:space="preserve">우선</t>
    </r>
    <r>
      <rPr>
        <sz val="11"/>
        <rFont val="Arial"/>
        <family val="0"/>
        <charset val="1"/>
      </rPr>
      <t xml:space="preserve">)</t>
    </r>
  </si>
  <si>
    <r>
      <rPr>
        <sz val="11"/>
        <rFont val="PingFang SC"/>
        <family val="2"/>
      </rPr>
      <t xml:space="preserve">이 모델</t>
    </r>
    <r>
      <rPr>
        <sz val="11"/>
        <rFont val="Arial"/>
        <family val="0"/>
        <charset val="1"/>
      </rPr>
      <t xml:space="preserve">: 1</t>
    </r>
    <r>
      <rPr>
        <sz val="11"/>
        <rFont val="PingFang SC"/>
        <family val="2"/>
      </rPr>
      <t xml:space="preserve">안</t>
    </r>
    <r>
      <rPr>
        <sz val="11"/>
        <rFont val="Arial"/>
        <family val="0"/>
        <charset val="1"/>
      </rPr>
      <t xml:space="preserve">/UAE BEP(v3, </t>
    </r>
    <r>
      <rPr>
        <sz val="11"/>
        <rFont val="PingFang SC"/>
        <family val="2"/>
      </rPr>
      <t xml:space="preserve">마이다미 </t>
    </r>
    <r>
      <rPr>
        <sz val="11"/>
        <rFont val="Arial"/>
        <family val="0"/>
        <charset val="1"/>
      </rPr>
      <t xml:space="preserve">25% take·UAE </t>
    </r>
    <r>
      <rPr>
        <sz val="11"/>
        <rFont val="PingFang SC"/>
        <family val="2"/>
      </rPr>
      <t xml:space="preserve">수입등록 전제</t>
    </r>
    <r>
      <rPr>
        <sz val="11"/>
        <rFont val="Arial"/>
        <family val="0"/>
        <charset val="1"/>
      </rPr>
      <t xml:space="preserve">)</t>
    </r>
    <r>
      <rPr>
        <sz val="11"/>
        <rFont val="PingFang SC"/>
        <family val="2"/>
      </rPr>
      <t xml:space="preserve">를 폐기하고 </t>
    </r>
    <r>
      <rPr>
        <sz val="11"/>
        <rFont val="Arial"/>
        <family val="0"/>
        <charset val="1"/>
      </rPr>
      <t xml:space="preserve">2</t>
    </r>
    <r>
      <rPr>
        <sz val="11"/>
        <rFont val="PingFang SC"/>
        <family val="2"/>
      </rPr>
      <t xml:space="preserve">안 경제</t>
    </r>
    <r>
      <rPr>
        <sz val="11"/>
        <rFont val="Arial"/>
        <family val="0"/>
        <charset val="1"/>
      </rPr>
      <t xml:space="preserve">(</t>
    </r>
    <r>
      <rPr>
        <sz val="11"/>
        <rFont val="PingFang SC"/>
        <family val="2"/>
      </rPr>
      <t xml:space="preserve">특정매입 마진 </t>
    </r>
    <r>
      <rPr>
        <sz val="11"/>
        <rFont val="Arial"/>
        <family val="0"/>
        <charset val="1"/>
      </rPr>
      <t xml:space="preserve">30% </t>
    </r>
    <r>
      <rPr>
        <sz val="11"/>
        <rFont val="PingFang SC"/>
        <family val="2"/>
      </rPr>
      <t xml:space="preserve">위 파트너 커미션 </t>
    </r>
    <r>
      <rPr>
        <sz val="11"/>
        <rFont val="Arial"/>
        <family val="0"/>
        <charset val="1"/>
      </rPr>
      <t xml:space="preserve">15% </t>
    </r>
    <r>
      <rPr>
        <sz val="11"/>
        <rFont val="PingFang SC"/>
        <family val="2"/>
      </rPr>
      <t xml:space="preserve">레이어</t>
    </r>
    <r>
      <rPr>
        <sz val="11"/>
        <rFont val="Arial"/>
        <family val="0"/>
        <charset val="1"/>
      </rPr>
      <t xml:space="preserve">·</t>
    </r>
    <r>
      <rPr>
        <sz val="11"/>
        <rFont val="PingFang SC"/>
        <family val="2"/>
      </rPr>
      <t xml:space="preserve">트랙 </t>
    </r>
    <r>
      <rPr>
        <sz val="11"/>
        <rFont val="Arial"/>
        <family val="0"/>
        <charset val="1"/>
      </rPr>
      <t xml:space="preserve">A/B/C </t>
    </r>
    <r>
      <rPr>
        <sz val="11"/>
        <rFont val="PingFang SC"/>
        <family val="2"/>
      </rPr>
      <t xml:space="preserve">믹스</t>
    </r>
    <r>
      <rPr>
        <sz val="11"/>
        <rFont val="Arial"/>
        <family val="0"/>
        <charset val="1"/>
      </rPr>
      <t xml:space="preserve">)</t>
    </r>
    <r>
      <rPr>
        <sz val="11"/>
        <rFont val="PingFang SC"/>
        <family val="2"/>
      </rPr>
      <t xml:space="preserve">로 </t>
    </r>
    <r>
      <rPr>
        <sz val="11"/>
        <rFont val="Arial"/>
        <family val="0"/>
        <charset val="1"/>
      </rPr>
      <t xml:space="preserve">BEP </t>
    </r>
    <r>
      <rPr>
        <sz val="11"/>
        <rFont val="PingFang SC"/>
        <family val="2"/>
      </rPr>
      <t xml:space="preserve">재산정</t>
    </r>
    <r>
      <rPr>
        <sz val="11"/>
        <rFont val="Arial"/>
        <family val="0"/>
        <charset val="1"/>
      </rPr>
      <t xml:space="preserve">.</t>
    </r>
  </si>
  <si>
    <r>
      <rPr>
        <sz val="11"/>
        <rFont val="PingFang SC"/>
        <family val="2"/>
      </rPr>
      <t xml:space="preserve">핵심</t>
    </r>
    <r>
      <rPr>
        <sz val="11"/>
        <rFont val="Arial"/>
        <family val="0"/>
        <charset val="1"/>
      </rPr>
      <t xml:space="preserve">(</t>
    </r>
    <r>
      <rPr>
        <sz val="11"/>
        <rFont val="PingFang SC"/>
        <family val="2"/>
      </rPr>
      <t xml:space="preserve">전부 파란 셀</t>
    </r>
    <r>
      <rPr>
        <sz val="11"/>
        <rFont val="Arial"/>
        <family val="0"/>
        <charset val="1"/>
      </rPr>
      <t xml:space="preserve">=</t>
    </r>
    <r>
      <rPr>
        <sz val="11"/>
        <rFont val="PingFang SC"/>
        <family val="2"/>
      </rPr>
      <t xml:space="preserve">설계 가정치</t>
    </r>
    <r>
      <rPr>
        <sz val="11"/>
        <rFont val="Arial"/>
        <family val="0"/>
        <charset val="1"/>
      </rPr>
      <t xml:space="preserve">, </t>
    </r>
    <r>
      <rPr>
        <sz val="11"/>
        <rFont val="PingFang SC"/>
        <family val="2"/>
      </rPr>
      <t xml:space="preserve">실측 재설정 대상</t>
    </r>
    <r>
      <rPr>
        <sz val="11"/>
        <rFont val="Arial"/>
        <family val="0"/>
        <charset val="1"/>
      </rPr>
      <t xml:space="preserve">):</t>
    </r>
  </si>
  <si>
    <r>
      <rPr>
        <sz val="11"/>
        <rFont val="Arial"/>
        <family val="0"/>
        <charset val="1"/>
      </rPr>
      <t xml:space="preserve">· </t>
    </r>
    <r>
      <rPr>
        <sz val="11"/>
        <rFont val="PingFang SC"/>
        <family val="2"/>
      </rPr>
      <t xml:space="preserve">건당 기여이익 </t>
    </r>
    <r>
      <rPr>
        <sz val="11"/>
        <rFont val="Arial"/>
        <family val="0"/>
        <charset val="1"/>
      </rPr>
      <t xml:space="preserve">= A </t>
    </r>
    <r>
      <rPr>
        <sz val="11"/>
        <rFont val="PingFang SC"/>
        <family val="2"/>
      </rPr>
      <t xml:space="preserve">자사몰</t>
    </r>
    <r>
      <rPr>
        <sz val="11"/>
        <rFont val="Arial"/>
        <family val="0"/>
        <charset val="1"/>
      </rPr>
      <t xml:space="preserve">(</t>
    </r>
    <r>
      <rPr>
        <sz val="11"/>
        <rFont val="PingFang SC"/>
        <family val="2"/>
      </rPr>
      <t xml:space="preserve">커미션</t>
    </r>
    <r>
      <rPr>
        <sz val="11"/>
        <rFont val="Arial"/>
        <family val="0"/>
        <charset val="1"/>
      </rPr>
      <t xml:space="preserve">0) $13 / B </t>
    </r>
    <r>
      <rPr>
        <sz val="11"/>
        <rFont val="PingFang SC"/>
        <family val="2"/>
      </rPr>
      <t xml:space="preserve">파트너</t>
    </r>
    <r>
      <rPr>
        <sz val="11"/>
        <rFont val="Arial"/>
        <family val="0"/>
        <charset val="1"/>
      </rPr>
      <t xml:space="preserve">(</t>
    </r>
    <r>
      <rPr>
        <sz val="11"/>
        <rFont val="PingFang SC"/>
        <family val="2"/>
      </rPr>
      <t xml:space="preserve">커미션</t>
    </r>
    <r>
      <rPr>
        <sz val="11"/>
        <rFont val="Arial"/>
        <family val="0"/>
        <charset val="1"/>
      </rPr>
      <t xml:space="preserve">15%) $5.5 / C </t>
    </r>
    <r>
      <rPr>
        <sz val="11"/>
        <rFont val="PingFang SC"/>
        <family val="2"/>
      </rPr>
      <t xml:space="preserve">공동구매 </t>
    </r>
    <r>
      <rPr>
        <sz val="11"/>
        <rFont val="Arial"/>
        <family val="0"/>
        <charset val="1"/>
      </rPr>
      <t xml:space="preserve">$9.25 — BIZ_2AN_</t>
    </r>
    <r>
      <rPr>
        <sz val="11"/>
        <rFont val="PingFang SC"/>
        <family val="2"/>
      </rPr>
      <t xml:space="preserve">단위경제 </t>
    </r>
    <r>
      <rPr>
        <sz val="11"/>
        <rFont val="Arial"/>
        <family val="0"/>
        <charset val="1"/>
      </rPr>
      <t xml:space="preserve">§2 </t>
    </r>
    <r>
      <rPr>
        <sz val="11"/>
        <rFont val="PingFang SC"/>
        <family val="2"/>
      </rPr>
      <t xml:space="preserve">인용</t>
    </r>
  </si>
  <si>
    <r>
      <rPr>
        <sz val="11"/>
        <rFont val="Arial"/>
        <family val="0"/>
        <charset val="1"/>
      </rPr>
      <t xml:space="preserve">· </t>
    </r>
    <r>
      <rPr>
        <sz val="11"/>
        <rFont val="PingFang SC"/>
        <family val="2"/>
      </rPr>
      <t xml:space="preserve">주문 </t>
    </r>
    <r>
      <rPr>
        <sz val="11"/>
        <rFont val="Arial"/>
        <family val="0"/>
        <charset val="1"/>
      </rPr>
      <t xml:space="preserve">= </t>
    </r>
    <r>
      <rPr>
        <sz val="11"/>
        <rFont val="PingFang SC"/>
        <family val="2"/>
      </rPr>
      <t xml:space="preserve">파트너 수 </t>
    </r>
    <r>
      <rPr>
        <sz val="11"/>
        <rFont val="Arial"/>
        <family val="0"/>
        <charset val="1"/>
      </rPr>
      <t xml:space="preserve">× </t>
    </r>
    <r>
      <rPr>
        <sz val="11"/>
        <rFont val="PingFang SC"/>
        <family val="2"/>
      </rPr>
      <t xml:space="preserve">파트너당 주문</t>
    </r>
    <r>
      <rPr>
        <sz val="11"/>
        <rFont val="Arial"/>
        <family val="0"/>
        <charset val="1"/>
      </rPr>
      <t xml:space="preserve">(</t>
    </r>
    <r>
      <rPr>
        <sz val="11"/>
        <rFont val="PingFang SC"/>
        <family val="2"/>
      </rPr>
      <t xml:space="preserve">파트너경유 </t>
    </r>
    <r>
      <rPr>
        <sz val="11"/>
        <rFont val="Arial"/>
        <family val="0"/>
        <charset val="1"/>
      </rPr>
      <t xml:space="preserve">B+C) → </t>
    </r>
    <r>
      <rPr>
        <sz val="11"/>
        <rFont val="PingFang SC"/>
        <family val="2"/>
      </rPr>
      <t xml:space="preserve">트랙 믹스로 자사몰 </t>
    </r>
    <r>
      <rPr>
        <sz val="11"/>
        <rFont val="Arial"/>
        <family val="0"/>
        <charset val="1"/>
      </rPr>
      <t xml:space="preserve">A </t>
    </r>
    <r>
      <rPr>
        <sz val="11"/>
        <rFont val="PingFang SC"/>
        <family val="2"/>
      </rPr>
      <t xml:space="preserve">도출</t>
    </r>
  </si>
  <si>
    <r>
      <rPr>
        <sz val="11"/>
        <rFont val="Arial"/>
        <family val="0"/>
        <charset val="1"/>
      </rPr>
      <t xml:space="preserve">· </t>
    </r>
    <r>
      <rPr>
        <sz val="11"/>
        <rFont val="PingFang SC"/>
        <family val="2"/>
      </rPr>
      <t xml:space="preserve">고정비 </t>
    </r>
    <r>
      <rPr>
        <sz val="11"/>
        <rFont val="Arial"/>
        <family val="0"/>
        <charset val="1"/>
      </rPr>
      <t xml:space="preserve">= 6</t>
    </r>
    <r>
      <rPr>
        <sz val="11"/>
        <rFont val="PingFang SC"/>
        <family val="2"/>
      </rPr>
      <t xml:space="preserve">인 인건비 </t>
    </r>
    <r>
      <rPr>
        <sz val="11"/>
        <rFont val="Arial"/>
        <family val="0"/>
        <charset val="1"/>
      </rPr>
      <t xml:space="preserve">4</t>
    </r>
    <r>
      <rPr>
        <sz val="11"/>
        <rFont val="PingFang SC"/>
        <family val="2"/>
      </rPr>
      <t xml:space="preserve">구간 </t>
    </r>
    <r>
      <rPr>
        <sz val="11"/>
        <rFont val="Arial"/>
        <family val="0"/>
        <charset val="1"/>
      </rPr>
      <t xml:space="preserve">+ </t>
    </r>
    <r>
      <rPr>
        <sz val="11"/>
        <rFont val="PingFang SC"/>
        <family val="2"/>
      </rPr>
      <t xml:space="preserve">플랫폼 </t>
    </r>
    <r>
      <rPr>
        <sz val="11"/>
        <rFont val="Arial"/>
        <family val="0"/>
        <charset val="1"/>
      </rPr>
      <t xml:space="preserve">+ </t>
    </r>
    <r>
      <rPr>
        <sz val="11"/>
        <rFont val="PingFang SC"/>
        <family val="2"/>
      </rPr>
      <t xml:space="preserve">마케팅</t>
    </r>
    <r>
      <rPr>
        <sz val="11"/>
        <rFont val="Arial"/>
        <family val="0"/>
        <charset val="1"/>
      </rPr>
      <t xml:space="preserve">(</t>
    </r>
    <r>
      <rPr>
        <sz val="11"/>
        <rFont val="PingFang SC"/>
        <family val="2"/>
      </rPr>
      <t xml:space="preserve">파트너 온보딩 </t>
    </r>
    <r>
      <rPr>
        <sz val="11"/>
        <rFont val="Arial"/>
        <family val="0"/>
        <charset val="1"/>
      </rPr>
      <t xml:space="preserve">CAC) + </t>
    </r>
    <r>
      <rPr>
        <sz val="11"/>
        <rFont val="PingFang SC"/>
        <family val="2"/>
      </rPr>
      <t xml:space="preserve">법무</t>
    </r>
  </si>
  <si>
    <r>
      <rPr>
        <sz val="11"/>
        <rFont val="PingFang SC"/>
        <family val="2"/>
      </rPr>
      <t xml:space="preserve">결과</t>
    </r>
    <r>
      <rPr>
        <sz val="11"/>
        <rFont val="Arial"/>
        <family val="0"/>
        <charset val="1"/>
      </rPr>
      <t xml:space="preserve">(</t>
    </r>
    <r>
      <rPr>
        <sz val="11"/>
        <rFont val="PingFang SC"/>
        <family val="2"/>
      </rPr>
      <t xml:space="preserve">아래 가정</t>
    </r>
    <r>
      <rPr>
        <sz val="11"/>
        <rFont val="Arial"/>
        <family val="0"/>
        <charset val="1"/>
      </rPr>
      <t xml:space="preserve">): </t>
    </r>
    <r>
      <rPr>
        <sz val="11"/>
        <rFont val="PingFang SC"/>
        <family val="2"/>
      </rPr>
      <t xml:space="preserve">월흑자 </t>
    </r>
    <r>
      <rPr>
        <sz val="11"/>
        <rFont val="Arial"/>
        <family val="0"/>
        <charset val="1"/>
      </rPr>
      <t xml:space="preserve">M10 · </t>
    </r>
    <r>
      <rPr>
        <sz val="11"/>
        <rFont val="PingFang SC"/>
        <family val="2"/>
      </rPr>
      <t xml:space="preserve">누적 </t>
    </r>
    <r>
      <rPr>
        <sz val="11"/>
        <rFont val="Arial"/>
        <family val="0"/>
        <charset val="1"/>
      </rPr>
      <t xml:space="preserve">BEP M14 · </t>
    </r>
    <r>
      <rPr>
        <sz val="11"/>
        <rFont val="PingFang SC"/>
        <family val="2"/>
      </rPr>
      <t xml:space="preserve">최대 누적손실 ≈ </t>
    </r>
    <r>
      <rPr>
        <sz val="11"/>
        <rFont val="Arial"/>
        <family val="0"/>
        <charset val="1"/>
      </rPr>
      <t xml:space="preserve">$59K · </t>
    </r>
    <r>
      <rPr>
        <sz val="11"/>
        <rFont val="PingFang SC"/>
        <family val="2"/>
      </rPr>
      <t xml:space="preserve">필요 총자금 ≈ </t>
    </r>
    <r>
      <rPr>
        <sz val="11"/>
        <rFont val="Arial"/>
        <family val="0"/>
        <charset val="1"/>
      </rPr>
      <t xml:space="preserve">$66K(Day-1 CAPEX $7K, UAE </t>
    </r>
    <r>
      <rPr>
        <sz val="11"/>
        <rFont val="PingFang SC"/>
        <family val="2"/>
      </rPr>
      <t xml:space="preserve">수입등록 없음</t>
    </r>
    <r>
      <rPr>
        <sz val="11"/>
        <rFont val="Arial"/>
        <family val="0"/>
        <charset val="1"/>
      </rPr>
      <t xml:space="preserve">).</t>
    </r>
  </si>
  <si>
    <r>
      <rPr>
        <sz val="11"/>
        <rFont val="PingFang SC"/>
        <family val="2"/>
      </rPr>
      <t xml:space="preserve">⚠️ 정직성</t>
    </r>
    <r>
      <rPr>
        <sz val="11"/>
        <rFont val="Arial"/>
        <family val="0"/>
        <charset val="1"/>
      </rPr>
      <t xml:space="preserve">: </t>
    </r>
    <r>
      <rPr>
        <sz val="11"/>
        <rFont val="PingFang SC"/>
        <family val="2"/>
      </rPr>
      <t xml:space="preserve">전 수치 설계 가정치</t>
    </r>
    <r>
      <rPr>
        <sz val="11"/>
        <rFont val="Arial"/>
        <family val="0"/>
        <charset val="1"/>
      </rPr>
      <t xml:space="preserve">·</t>
    </r>
    <r>
      <rPr>
        <sz val="11"/>
        <rFont val="PingFang SC"/>
        <family val="2"/>
      </rPr>
      <t xml:space="preserve">확정 </t>
    </r>
    <r>
      <rPr>
        <sz val="11"/>
        <rFont val="Arial"/>
        <family val="0"/>
        <charset val="1"/>
      </rPr>
      <t xml:space="preserve">KPI </t>
    </r>
    <r>
      <rPr>
        <sz val="11"/>
        <rFont val="PingFang SC"/>
        <family val="2"/>
      </rPr>
      <t xml:space="preserve">아님</t>
    </r>
    <r>
      <rPr>
        <sz val="11"/>
        <rFont val="Arial"/>
        <family val="0"/>
        <charset val="1"/>
      </rPr>
      <t xml:space="preserve">. </t>
    </r>
    <r>
      <rPr>
        <sz val="11"/>
        <rFont val="PingFang SC"/>
        <family val="2"/>
      </rPr>
      <t xml:space="preserve">파트너 성장</t>
    </r>
    <r>
      <rPr>
        <sz val="11"/>
        <rFont val="Arial"/>
        <family val="0"/>
        <charset val="1"/>
      </rPr>
      <t xml:space="preserve">·</t>
    </r>
    <r>
      <rPr>
        <sz val="11"/>
        <rFont val="PingFang SC"/>
        <family val="2"/>
      </rPr>
      <t xml:space="preserve">트랙 믹스</t>
    </r>
    <r>
      <rPr>
        <sz val="11"/>
        <rFont val="Arial"/>
        <family val="0"/>
        <charset val="1"/>
      </rPr>
      <t xml:space="preserve">·</t>
    </r>
    <r>
      <rPr>
        <sz val="11"/>
        <rFont val="PingFang SC"/>
        <family val="2"/>
      </rPr>
      <t xml:space="preserve">마케팅 </t>
    </r>
    <r>
      <rPr>
        <sz val="11"/>
        <rFont val="Arial"/>
        <family val="0"/>
        <charset val="1"/>
      </rPr>
      <t xml:space="preserve">CAC</t>
    </r>
    <r>
      <rPr>
        <sz val="11"/>
        <rFont val="PingFang SC"/>
        <family val="2"/>
      </rPr>
      <t xml:space="preserve">가 최대 미검증 변수</t>
    </r>
    <r>
      <rPr>
        <sz val="11"/>
        <rFont val="Arial"/>
        <family val="0"/>
        <charset val="1"/>
      </rPr>
      <t xml:space="preserve">. </t>
    </r>
    <r>
      <rPr>
        <sz val="11"/>
        <rFont val="PingFang SC"/>
        <family val="2"/>
      </rPr>
      <t xml:space="preserve">밸류</t>
    </r>
    <r>
      <rPr>
        <sz val="11"/>
        <rFont val="Arial"/>
        <family val="0"/>
        <charset val="1"/>
      </rPr>
      <t xml:space="preserve">/SAM</t>
    </r>
    <r>
      <rPr>
        <sz val="11"/>
        <rFont val="PingFang SC"/>
        <family val="2"/>
      </rPr>
      <t xml:space="preserve">은 시장</t>
    </r>
    <r>
      <rPr>
        <sz val="11"/>
        <rFont val="Arial"/>
        <family val="0"/>
        <charset val="1"/>
      </rPr>
      <t xml:space="preserve">·</t>
    </r>
    <r>
      <rPr>
        <sz val="11"/>
        <rFont val="PingFang SC"/>
        <family val="2"/>
      </rPr>
      <t xml:space="preserve">언어 결정 전이라 본 모델 밖 → </t>
    </r>
    <r>
      <rPr>
        <sz val="11"/>
        <rFont val="Arial"/>
        <family val="0"/>
        <charset val="1"/>
      </rPr>
      <t xml:space="preserve">BIZ_</t>
    </r>
    <r>
      <rPr>
        <sz val="11"/>
        <rFont val="PingFang SC"/>
        <family val="2"/>
      </rPr>
      <t xml:space="preserve">재무</t>
    </r>
    <r>
      <rPr>
        <sz val="11"/>
        <rFont val="Arial"/>
        <family val="0"/>
        <charset val="1"/>
      </rPr>
      <t xml:space="preserve">_2</t>
    </r>
    <r>
      <rPr>
        <sz val="11"/>
        <rFont val="PingFang SC"/>
        <family val="2"/>
      </rPr>
      <t xml:space="preserve">안재산정 노트 참조</t>
    </r>
    <r>
      <rPr>
        <sz val="11"/>
        <rFont val="Arial"/>
        <family val="0"/>
        <charset val="1"/>
      </rPr>
      <t xml:space="preserve">.</t>
    </r>
  </si>
  <si>
    <r>
      <rPr>
        <b val="true"/>
        <sz val="14"/>
        <rFont val="PingFang SC"/>
        <family val="2"/>
      </rPr>
      <t xml:space="preserve">핵심 가정 </t>
    </r>
    <r>
      <rPr>
        <b val="true"/>
        <sz val="14"/>
        <rFont val="Arial"/>
        <family val="0"/>
        <charset val="1"/>
      </rPr>
      <t xml:space="preserve">(2</t>
    </r>
    <r>
      <rPr>
        <b val="true"/>
        <sz val="14"/>
        <rFont val="PingFang SC"/>
        <family val="2"/>
      </rPr>
      <t xml:space="preserve">안</t>
    </r>
    <r>
      <rPr>
        <b val="true"/>
        <sz val="14"/>
        <rFont val="Arial"/>
        <family val="0"/>
        <charset val="1"/>
      </rPr>
      <t xml:space="preserve">)</t>
    </r>
  </si>
  <si>
    <r>
      <rPr>
        <i val="true"/>
        <sz val="9"/>
        <color rgb="FF808080"/>
        <rFont val="PingFang SC"/>
        <family val="2"/>
      </rPr>
      <t xml:space="preserve">파란 글씨</t>
    </r>
    <r>
      <rPr>
        <i val="true"/>
        <sz val="9"/>
        <color rgb="FF808080"/>
        <rFont val="Noto Sans CJK KR"/>
        <family val="0"/>
        <charset val="1"/>
      </rPr>
      <t xml:space="preserve">=</t>
    </r>
    <r>
      <rPr>
        <i val="true"/>
        <sz val="9"/>
        <color rgb="FF808080"/>
        <rFont val="PingFang SC"/>
        <family val="2"/>
      </rPr>
      <t xml:space="preserve">조정 가능</t>
    </r>
    <r>
      <rPr>
        <i val="true"/>
        <sz val="9"/>
        <color rgb="FF808080"/>
        <rFont val="Noto Sans CJK KR"/>
        <family val="0"/>
        <charset val="1"/>
      </rPr>
      <t xml:space="preserve">(</t>
    </r>
    <r>
      <rPr>
        <i val="true"/>
        <sz val="9"/>
        <color rgb="FF808080"/>
        <rFont val="PingFang SC"/>
        <family val="2"/>
      </rPr>
      <t xml:space="preserve">설계 가정치</t>
    </r>
    <r>
      <rPr>
        <i val="true"/>
        <sz val="9"/>
        <color rgb="FF808080"/>
        <rFont val="Noto Sans CJK KR"/>
        <family val="0"/>
        <charset val="1"/>
      </rPr>
      <t xml:space="preserve">)</t>
    </r>
  </si>
  <si>
    <r>
      <rPr>
        <b val="true"/>
        <sz val="11"/>
        <color rgb="FFFFFFFF"/>
        <rFont val="Arial"/>
        <family val="0"/>
        <charset val="1"/>
      </rPr>
      <t xml:space="preserve">A. </t>
    </r>
    <r>
      <rPr>
        <b val="true"/>
        <sz val="11"/>
        <color rgb="FFFFFFFF"/>
        <rFont val="PingFang SC"/>
        <family val="2"/>
      </rPr>
      <t xml:space="preserve">건당 경제</t>
    </r>
  </si>
  <si>
    <r>
      <rPr>
        <sz val="11"/>
        <color rgb="FF000000"/>
        <rFont val="PingFang SC"/>
        <family val="2"/>
      </rPr>
      <t xml:space="preserve">평균 객단가 </t>
    </r>
    <r>
      <rPr>
        <sz val="11"/>
        <color rgb="FF000000"/>
        <rFont val="Noto Sans CJK KR"/>
        <family val="0"/>
        <charset val="1"/>
      </rPr>
      <t xml:space="preserve">AOV ($)</t>
    </r>
  </si>
  <si>
    <r>
      <rPr>
        <i val="true"/>
        <sz val="9"/>
        <color rgb="FF808080"/>
        <rFont val="PingFang SC"/>
        <family val="2"/>
      </rPr>
      <t xml:space="preserve">설계 가정</t>
    </r>
    <r>
      <rPr>
        <i val="true"/>
        <sz val="9"/>
        <color rgb="FF808080"/>
        <rFont val="Noto Sans CJK KR"/>
        <family val="0"/>
        <charset val="1"/>
      </rPr>
      <t xml:space="preserve">·</t>
    </r>
    <r>
      <rPr>
        <i val="true"/>
        <sz val="9"/>
        <color rgb="FF808080"/>
        <rFont val="PingFang SC"/>
        <family val="2"/>
      </rPr>
      <t xml:space="preserve">무료배송 임계 도달선</t>
    </r>
  </si>
  <si>
    <r>
      <rPr>
        <sz val="11"/>
        <color rgb="FF000000"/>
        <rFont val="PingFang SC"/>
        <family val="2"/>
      </rPr>
      <t xml:space="preserve">매출총이익률 </t>
    </r>
    <r>
      <rPr>
        <sz val="11"/>
        <color rgb="FF000000"/>
        <rFont val="Noto Sans CJK KR"/>
        <family val="0"/>
        <charset val="1"/>
      </rPr>
      <t xml:space="preserve">GM</t>
    </r>
  </si>
  <si>
    <r>
      <rPr>
        <i val="true"/>
        <sz val="9"/>
        <color rgb="FF808080"/>
        <rFont val="Noto Sans CJK KR"/>
        <family val="0"/>
        <charset val="1"/>
      </rPr>
      <t xml:space="preserve">#021 </t>
    </r>
    <r>
      <rPr>
        <i val="true"/>
        <sz val="9"/>
        <color rgb="FF808080"/>
        <rFont val="PingFang SC"/>
        <family val="2"/>
      </rPr>
      <t xml:space="preserve">가정</t>
    </r>
    <r>
      <rPr>
        <i val="true"/>
        <sz val="9"/>
        <color rgb="FF808080"/>
        <rFont val="Noto Sans CJK KR"/>
        <family val="0"/>
        <charset val="1"/>
      </rPr>
      <t xml:space="preserve">(</t>
    </r>
    <r>
      <rPr>
        <i val="true"/>
        <sz val="9"/>
        <color rgb="FF808080"/>
        <rFont val="PingFang SC"/>
        <family val="2"/>
      </rPr>
      <t xml:space="preserve">매입</t>
    </r>
    <r>
      <rPr>
        <i val="true"/>
        <sz val="9"/>
        <color rgb="FF808080"/>
        <rFont val="Noto Sans CJK KR"/>
        <family val="0"/>
        <charset val="1"/>
      </rPr>
      <t xml:space="preserve">70/</t>
    </r>
    <r>
      <rPr>
        <i val="true"/>
        <sz val="9"/>
        <color rgb="FF808080"/>
        <rFont val="PingFang SC"/>
        <family val="2"/>
      </rPr>
      <t xml:space="preserve">마진</t>
    </r>
    <r>
      <rPr>
        <i val="true"/>
        <sz val="9"/>
        <color rgb="FF808080"/>
        <rFont val="Noto Sans CJK KR"/>
        <family val="0"/>
        <charset val="1"/>
      </rPr>
      <t xml:space="preserve">30)</t>
    </r>
  </si>
  <si>
    <r>
      <rPr>
        <sz val="11"/>
        <color rgb="FF000000"/>
        <rFont val="Noto Sans CJK KR"/>
        <family val="0"/>
        <charset val="1"/>
      </rPr>
      <t xml:space="preserve">PG blended </t>
    </r>
    <r>
      <rPr>
        <sz val="11"/>
        <color rgb="FF000000"/>
        <rFont val="PingFang SC"/>
        <family val="2"/>
      </rPr>
      <t xml:space="preserve">요율</t>
    </r>
  </si>
  <si>
    <r>
      <rPr>
        <i val="true"/>
        <sz val="9"/>
        <color rgb="FF808080"/>
        <rFont val="Noto Sans CJK KR"/>
        <family val="0"/>
        <charset val="1"/>
      </rPr>
      <t xml:space="preserve">#113 Stripe </t>
    </r>
    <r>
      <rPr>
        <i val="true"/>
        <sz val="9"/>
        <color rgb="FF808080"/>
        <rFont val="PingFang SC"/>
        <family val="2"/>
      </rPr>
      <t xml:space="preserve">글로벌</t>
    </r>
  </si>
  <si>
    <t xml:space="preserve">파트너 커미션 표준</t>
  </si>
  <si>
    <r>
      <rPr>
        <i val="true"/>
        <sz val="9"/>
        <color rgb="FF808080"/>
        <rFont val="Noto Sans CJK KR"/>
        <family val="0"/>
        <charset val="1"/>
      </rPr>
      <t xml:space="preserve">BIZ_2AN_</t>
    </r>
    <r>
      <rPr>
        <i val="true"/>
        <sz val="9"/>
        <color rgb="FF808080"/>
        <rFont val="PingFang SC"/>
        <family val="2"/>
      </rPr>
      <t xml:space="preserve">단위경제</t>
    </r>
    <r>
      <rPr>
        <i val="true"/>
        <sz val="9"/>
        <color rgb="FF808080"/>
        <rFont val="Noto Sans CJK KR"/>
        <family val="0"/>
        <charset val="1"/>
      </rPr>
      <t xml:space="preserve">·</t>
    </r>
    <r>
      <rPr>
        <i val="true"/>
        <sz val="9"/>
        <color rgb="FF808080"/>
        <rFont val="PingFang SC"/>
        <family val="2"/>
      </rPr>
      <t xml:space="preserve">판관비 처리</t>
    </r>
  </si>
  <si>
    <t xml:space="preserve">파트너 커미션 상한</t>
  </si>
  <si>
    <r>
      <rPr>
        <sz val="11"/>
        <color rgb="FF000000"/>
        <rFont val="PingFang SC"/>
        <family val="2"/>
      </rPr>
      <t xml:space="preserve">커미션 전 공헌이익 </t>
    </r>
    <r>
      <rPr>
        <sz val="11"/>
        <color rgb="FF000000"/>
        <rFont val="Noto Sans CJK KR"/>
        <family val="0"/>
        <charset val="1"/>
      </rPr>
      <t xml:space="preserve">($/</t>
    </r>
    <r>
      <rPr>
        <sz val="11"/>
        <color rgb="FF000000"/>
        <rFont val="PingFang SC"/>
        <family val="2"/>
      </rPr>
      <t xml:space="preserve">건</t>
    </r>
    <r>
      <rPr>
        <sz val="11"/>
        <color rgb="FF000000"/>
        <rFont val="Noto Sans CJK KR"/>
        <family val="0"/>
        <charset val="1"/>
      </rPr>
      <t xml:space="preserve">)</t>
    </r>
  </si>
  <si>
    <t xml:space="preserve">AOV×(GM−PG)</t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</si>
  <si>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A </t>
    </r>
    <r>
      <rPr>
        <sz val="11"/>
        <color rgb="FF000000"/>
        <rFont val="PingFang SC"/>
        <family val="2"/>
      </rPr>
      <t xml:space="preserve">자사몰 건당 </t>
    </r>
    <r>
      <rPr>
        <sz val="11"/>
        <color rgb="FF000000"/>
        <rFont val="Noto Sans CJK KR"/>
        <family val="0"/>
        <charset val="1"/>
      </rPr>
      <t xml:space="preserve">($)</t>
    </r>
  </si>
  <si>
    <r>
      <rPr>
        <i val="true"/>
        <sz val="9"/>
        <color rgb="FF808080"/>
        <rFont val="PingFang SC"/>
        <family val="2"/>
      </rPr>
      <t xml:space="preserve">커미션 </t>
    </r>
    <r>
      <rPr>
        <i val="true"/>
        <sz val="9"/>
        <color rgb="FF808080"/>
        <rFont val="Noto Sans CJK KR"/>
        <family val="0"/>
        <charset val="1"/>
      </rPr>
      <t xml:space="preserve">0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</si>
  <si>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B </t>
    </r>
    <r>
      <rPr>
        <sz val="11"/>
        <color rgb="FF000000"/>
        <rFont val="PingFang SC"/>
        <family val="2"/>
      </rPr>
      <t xml:space="preserve">파트너 건당 </t>
    </r>
    <r>
      <rPr>
        <sz val="11"/>
        <color rgb="FF000000"/>
        <rFont val="Noto Sans CJK KR"/>
        <family val="0"/>
        <charset val="1"/>
      </rPr>
      <t xml:space="preserve">($)</t>
    </r>
  </si>
  <si>
    <r>
      <rPr>
        <i val="true"/>
        <sz val="9"/>
        <color rgb="FF808080"/>
        <rFont val="PingFang SC"/>
        <family val="2"/>
      </rPr>
      <t xml:space="preserve">커미션 표준 차감</t>
    </r>
    <r>
      <rPr>
        <i val="true"/>
        <sz val="9"/>
        <color rgb="FF808080"/>
        <rFont val="Noto Sans CJK KR"/>
        <family val="0"/>
        <charset val="1"/>
      </rPr>
      <t xml:space="preserve">(</t>
    </r>
    <r>
      <rPr>
        <i val="true"/>
        <sz val="9"/>
        <color rgb="FF808080"/>
        <rFont val="PingFang SC"/>
        <family val="2"/>
      </rPr>
      <t xml:space="preserve">판관비</t>
    </r>
    <r>
      <rPr>
        <i val="true"/>
        <sz val="9"/>
        <color rgb="FF808080"/>
        <rFont val="Noto Sans CJK KR"/>
        <family val="0"/>
        <charset val="1"/>
      </rPr>
      <t xml:space="preserve">)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</si>
  <si>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C </t>
    </r>
    <r>
      <rPr>
        <sz val="11"/>
        <color rgb="FF000000"/>
        <rFont val="PingFang SC"/>
        <family val="2"/>
      </rPr>
      <t xml:space="preserve">공동구매 건당 </t>
    </r>
    <r>
      <rPr>
        <sz val="11"/>
        <color rgb="FF000000"/>
        <rFont val="Noto Sans CJK KR"/>
        <family val="0"/>
        <charset val="1"/>
      </rPr>
      <t xml:space="preserve">($)</t>
    </r>
  </si>
  <si>
    <t xml:space="preserve">파트너 절반 개입 가정</t>
  </si>
  <si>
    <r>
      <rPr>
        <b val="true"/>
        <sz val="11"/>
        <color rgb="FFFFFFFF"/>
        <rFont val="Arial"/>
        <family val="0"/>
        <charset val="1"/>
      </rPr>
      <t xml:space="preserve">B. </t>
    </r>
    <r>
      <rPr>
        <b val="true"/>
        <sz val="11"/>
        <color rgb="FFFFFFFF"/>
        <rFont val="PingFang SC"/>
        <family val="2"/>
      </rPr>
      <t xml:space="preserve">트랙 믹스 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PingFang SC"/>
        <family val="2"/>
      </rPr>
      <t xml:space="preserve">주문 비중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</si>
  <si>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A </t>
    </r>
    <r>
      <rPr>
        <sz val="11"/>
        <color rgb="FF000000"/>
        <rFont val="PingFang SC"/>
        <family val="2"/>
      </rPr>
      <t xml:space="preserve">자사몰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</si>
  <si>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B </t>
    </r>
    <r>
      <rPr>
        <sz val="11"/>
        <color rgb="FF000000"/>
        <rFont val="PingFang SC"/>
        <family val="2"/>
      </rPr>
      <t xml:space="preserve">파트너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</si>
  <si>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C </t>
    </r>
    <r>
      <rPr>
        <sz val="11"/>
        <color rgb="FF000000"/>
        <rFont val="PingFang SC"/>
        <family val="2"/>
      </rPr>
      <t xml:space="preserve">공동구매</t>
    </r>
  </si>
  <si>
    <r>
      <rPr>
        <sz val="11"/>
        <color rgb="FF000000"/>
        <rFont val="PingFang SC"/>
        <family val="2"/>
      </rPr>
      <t xml:space="preserve">합계</t>
    </r>
    <r>
      <rPr>
        <sz val="11"/>
        <color rgb="FF000000"/>
        <rFont val="Noto Sans CJK KR"/>
        <family val="0"/>
        <charset val="1"/>
      </rPr>
      <t xml:space="preserve">(</t>
    </r>
    <r>
      <rPr>
        <sz val="11"/>
        <color rgb="FF000000"/>
        <rFont val="PingFang SC"/>
        <family val="2"/>
      </rPr>
      <t xml:space="preserve">검산</t>
    </r>
    <r>
      <rPr>
        <sz val="11"/>
        <color rgb="FF000000"/>
        <rFont val="Noto Sans CJK KR"/>
        <family val="0"/>
        <charset val="1"/>
      </rPr>
      <t xml:space="preserve">)</t>
    </r>
  </si>
  <si>
    <r>
      <rPr>
        <b val="true"/>
        <sz val="11"/>
        <color rgb="FFFFFFFF"/>
        <rFont val="Arial"/>
        <family val="0"/>
        <charset val="1"/>
      </rPr>
      <t xml:space="preserve">C. Day-1 </t>
    </r>
    <r>
      <rPr>
        <b val="true"/>
        <sz val="11"/>
        <color rgb="FFFFFFFF"/>
        <rFont val="PingFang SC"/>
        <family val="2"/>
      </rPr>
      <t xml:space="preserve">일회성 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PingFang SC"/>
        <family val="2"/>
      </rPr>
      <t xml:space="preserve">시뮬 미포함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</si>
  <si>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sz val="11"/>
        <color rgb="FF000000"/>
        <rFont val="Noto Sans CJK KR"/>
        <family val="0"/>
        <charset val="1"/>
      </rPr>
      <t xml:space="preserve">Stripe Atlas/</t>
    </r>
    <r>
      <rPr>
        <sz val="11"/>
        <color rgb="FF000000"/>
        <rFont val="PingFang SC"/>
        <family val="2"/>
      </rPr>
      <t xml:space="preserve">법인</t>
    </r>
  </si>
  <si>
    <r>
      <rPr>
        <sz val="11"/>
        <color rgb="FF000000"/>
        <rFont val="PingFang SC"/>
        <family val="2"/>
      </rPr>
      <t xml:space="preserve">초기 브랜딩</t>
    </r>
    <r>
      <rPr>
        <sz val="11"/>
        <color rgb="FF000000"/>
        <rFont val="Noto Sans CJK KR"/>
        <family val="0"/>
        <charset val="1"/>
      </rPr>
      <t xml:space="preserve">/UI</t>
    </r>
  </si>
  <si>
    <r>
      <rPr>
        <b val="true"/>
        <sz val="11"/>
        <color rgb="FF000000"/>
        <rFont val="Noto Sans CJK KR"/>
        <family val="0"/>
        <charset val="1"/>
      </rPr>
      <t xml:space="preserve">Day-1 CAPEX </t>
    </r>
    <r>
      <rPr>
        <b val="true"/>
        <sz val="11"/>
        <color rgb="FF000000"/>
        <rFont val="PingFang SC"/>
        <family val="2"/>
      </rPr>
      <t xml:space="preserve">합계 </t>
    </r>
    <r>
      <rPr>
        <b val="true"/>
        <sz val="11"/>
        <color rgb="FF000000"/>
        <rFont val="Noto Sans CJK KR"/>
        <family val="0"/>
        <charset val="1"/>
      </rPr>
      <t xml:space="preserve">($)</t>
    </r>
  </si>
  <si>
    <r>
      <rPr>
        <i val="true"/>
        <sz val="9"/>
        <color rgb="FF808080"/>
        <rFont val="Noto Sans CJK KR"/>
        <family val="0"/>
        <charset val="1"/>
      </rPr>
      <t xml:space="preserve">UAE </t>
    </r>
    <r>
      <rPr>
        <i val="true"/>
        <sz val="9"/>
        <color rgb="FF808080"/>
        <rFont val="PingFang SC"/>
        <family val="2"/>
      </rPr>
      <t xml:space="preserve">수입등록 없음</t>
    </r>
  </si>
  <si>
    <r>
      <rPr>
        <b val="true"/>
        <sz val="14"/>
        <rFont val="PingFang SC"/>
        <family val="2"/>
      </rPr>
      <t xml:space="preserve">건당 손익 </t>
    </r>
    <r>
      <rPr>
        <b val="true"/>
        <sz val="14"/>
        <rFont val="Arial"/>
        <family val="0"/>
        <charset val="1"/>
      </rPr>
      <t xml:space="preserve">(</t>
    </r>
    <r>
      <rPr>
        <b val="true"/>
        <sz val="14"/>
        <rFont val="PingFang SC"/>
        <family val="2"/>
      </rPr>
      <t xml:space="preserve">트랙별</t>
    </r>
    <r>
      <rPr>
        <b val="true"/>
        <sz val="14"/>
        <rFont val="Arial"/>
        <family val="0"/>
        <charset val="1"/>
      </rPr>
      <t xml:space="preserve">, AOV $50 </t>
    </r>
    <r>
      <rPr>
        <b val="true"/>
        <sz val="14"/>
        <rFont val="PingFang SC"/>
        <family val="2"/>
      </rPr>
      <t xml:space="preserve">기준</t>
    </r>
    <r>
      <rPr>
        <b val="true"/>
        <sz val="14"/>
        <rFont val="Arial"/>
        <family val="0"/>
        <charset val="1"/>
      </rPr>
      <t xml:space="preserve">)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</si>
  <si>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A </t>
    </r>
    <r>
      <rPr>
        <sz val="11"/>
        <color rgb="FF000000"/>
        <rFont val="PingFang SC"/>
        <family val="2"/>
      </rPr>
      <t xml:space="preserve">자사몰 </t>
    </r>
    <r>
      <rPr>
        <sz val="11"/>
        <color rgb="FF000000"/>
        <rFont val="Noto Sans CJK KR"/>
        <family val="0"/>
        <charset val="1"/>
      </rPr>
      <t xml:space="preserve">(</t>
    </r>
    <r>
      <rPr>
        <sz val="11"/>
        <color rgb="FF000000"/>
        <rFont val="PingFang SC"/>
        <family val="2"/>
      </rPr>
      <t xml:space="preserve">커미션 </t>
    </r>
    <r>
      <rPr>
        <sz val="11"/>
        <color rgb="FF000000"/>
        <rFont val="Noto Sans CJK KR"/>
        <family val="0"/>
        <charset val="1"/>
      </rPr>
      <t xml:space="preserve">0)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</si>
  <si>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B </t>
    </r>
    <r>
      <rPr>
        <sz val="11"/>
        <color rgb="FF000000"/>
        <rFont val="PingFang SC"/>
        <family val="2"/>
      </rPr>
      <t xml:space="preserve">파트너 스토어 </t>
    </r>
    <r>
      <rPr>
        <sz val="11"/>
        <color rgb="FF000000"/>
        <rFont val="Noto Sans CJK KR"/>
        <family val="0"/>
        <charset val="1"/>
      </rPr>
      <t xml:space="preserve">(</t>
    </r>
    <r>
      <rPr>
        <sz val="11"/>
        <color rgb="FF000000"/>
        <rFont val="PingFang SC"/>
        <family val="2"/>
      </rPr>
      <t xml:space="preserve">커미션 </t>
    </r>
    <r>
      <rPr>
        <sz val="11"/>
        <color rgb="FF000000"/>
        <rFont val="Noto Sans CJK KR"/>
        <family val="0"/>
        <charset val="1"/>
      </rPr>
      <t xml:space="preserve">15%)</t>
    </r>
  </si>
  <si>
    <r>
      <rPr>
        <b val="true"/>
        <sz val="11"/>
        <color rgb="FF000000"/>
        <rFont val="PingFang SC"/>
        <family val="2"/>
      </rPr>
      <t xml:space="preserve">블렌디드 건당 기여이익 </t>
    </r>
    <r>
      <rPr>
        <b val="true"/>
        <sz val="11"/>
        <color rgb="FF000000"/>
        <rFont val="Noto Sans CJK KR"/>
        <family val="0"/>
        <charset val="1"/>
      </rPr>
      <t xml:space="preserve">($, </t>
    </r>
    <r>
      <rPr>
        <b val="true"/>
        <sz val="11"/>
        <color rgb="FF000000"/>
        <rFont val="PingFang SC"/>
        <family val="2"/>
      </rPr>
      <t xml:space="preserve">믹스가중</t>
    </r>
    <r>
      <rPr>
        <b val="true"/>
        <sz val="11"/>
        <color rgb="FF000000"/>
        <rFont val="Noto Sans CJK KR"/>
        <family val="0"/>
        <charset val="1"/>
      </rPr>
      <t xml:space="preserve">)</t>
    </r>
  </si>
  <si>
    <r>
      <rPr>
        <i val="true"/>
        <sz val="9"/>
        <color rgb="FF808080"/>
        <rFont val="PingFang SC"/>
        <family val="2"/>
      </rPr>
      <t xml:space="preserve">※ 트랙 </t>
    </r>
    <r>
      <rPr>
        <i val="true"/>
        <sz val="9"/>
        <color rgb="FF808080"/>
        <rFont val="Noto Sans CJK KR"/>
        <family val="0"/>
        <charset val="1"/>
      </rPr>
      <t xml:space="preserve">B</t>
    </r>
    <r>
      <rPr>
        <i val="true"/>
        <sz val="9"/>
        <color rgb="FF808080"/>
        <rFont val="PingFang SC"/>
        <family val="2"/>
      </rPr>
      <t xml:space="preserve">가 커미션으로 낮지만</t>
    </r>
    <r>
      <rPr>
        <i val="true"/>
        <sz val="9"/>
        <color rgb="FF808080"/>
        <rFont val="Noto Sans CJK KR"/>
        <family val="0"/>
        <charset val="1"/>
      </rPr>
      <t xml:space="preserve">, </t>
    </r>
    <r>
      <rPr>
        <i val="true"/>
        <sz val="9"/>
        <color rgb="FF808080"/>
        <rFont val="PingFang SC"/>
        <family val="2"/>
      </rPr>
      <t xml:space="preserve">그 커미션은 파트너가 </t>
    </r>
    <r>
      <rPr>
        <i val="true"/>
        <sz val="9"/>
        <color rgb="FF808080"/>
        <rFont val="Noto Sans CJK KR"/>
        <family val="0"/>
        <charset val="1"/>
      </rPr>
      <t xml:space="preserve">CAC</t>
    </r>
    <r>
      <rPr>
        <i val="true"/>
        <sz val="9"/>
        <color rgb="FF808080"/>
        <rFont val="PingFang SC"/>
        <family val="2"/>
      </rPr>
      <t xml:space="preserve">를 대신 지불한 것 — 자사 마케팅 </t>
    </r>
    <r>
      <rPr>
        <i val="true"/>
        <sz val="9"/>
        <color rgb="FF808080"/>
        <rFont val="Noto Sans CJK KR"/>
        <family val="0"/>
        <charset val="1"/>
      </rPr>
      <t xml:space="preserve">CAC</t>
    </r>
    <r>
      <rPr>
        <i val="true"/>
        <sz val="9"/>
        <color rgb="FF808080"/>
        <rFont val="PingFang SC"/>
        <family val="2"/>
      </rPr>
      <t xml:space="preserve">와 상쇄 비교 필요</t>
    </r>
    <r>
      <rPr>
        <i val="true"/>
        <sz val="9"/>
        <color rgb="FF808080"/>
        <rFont val="Noto Sans CJK KR"/>
        <family val="0"/>
        <charset val="1"/>
      </rPr>
      <t xml:space="preserve">(</t>
    </r>
    <r>
      <rPr>
        <i val="true"/>
        <sz val="9"/>
        <color rgb="FF808080"/>
        <rFont val="PingFang SC"/>
        <family val="2"/>
      </rPr>
      <t xml:space="preserve">요약</t>
    </r>
    <r>
      <rPr>
        <i val="true"/>
        <sz val="9"/>
        <color rgb="FF808080"/>
        <rFont val="Noto Sans CJK KR"/>
        <family val="0"/>
        <charset val="1"/>
      </rPr>
      <t xml:space="preserve">&amp;</t>
    </r>
    <r>
      <rPr>
        <i val="true"/>
        <sz val="9"/>
        <color rgb="FF808080"/>
        <rFont val="PingFang SC"/>
        <family val="2"/>
      </rPr>
      <t xml:space="preserve">리스크</t>
    </r>
    <r>
      <rPr>
        <i val="true"/>
        <sz val="9"/>
        <color rgb="FF808080"/>
        <rFont val="Noto Sans CJK KR"/>
        <family val="0"/>
        <charset val="1"/>
      </rPr>
      <t xml:space="preserve">).</t>
    </r>
  </si>
  <si>
    <r>
      <rPr>
        <b val="true"/>
        <sz val="14"/>
        <rFont val="PingFang SC"/>
        <family val="2"/>
      </rPr>
      <t xml:space="preserve">월 고정비 </t>
    </r>
    <r>
      <rPr>
        <b val="true"/>
        <sz val="14"/>
        <rFont val="Arial"/>
        <family val="0"/>
        <charset val="1"/>
      </rPr>
      <t xml:space="preserve">(2</t>
    </r>
    <r>
      <rPr>
        <b val="true"/>
        <sz val="14"/>
        <rFont val="PingFang SC"/>
        <family val="2"/>
      </rPr>
      <t xml:space="preserve">안</t>
    </r>
    <r>
      <rPr>
        <b val="true"/>
        <sz val="14"/>
        <rFont val="Arial"/>
        <family val="0"/>
        <charset val="1"/>
      </rPr>
      <t xml:space="preserve">)</t>
    </r>
  </si>
  <si>
    <t xml:space="preserve">M1~6</t>
  </si>
  <si>
    <t xml:space="preserve">M7~12</t>
  </si>
  <si>
    <t xml:space="preserve">M13~18</t>
  </si>
  <si>
    <r>
      <rPr>
        <sz val="11"/>
        <color rgb="FF000000"/>
        <rFont val="PingFang SC"/>
        <family val="2"/>
      </rPr>
      <t xml:space="preserve">인당 월급 </t>
    </r>
    <r>
      <rPr>
        <sz val="11"/>
        <color rgb="FF000000"/>
        <rFont val="Noto Sans CJK KR"/>
        <family val="0"/>
        <charset val="1"/>
      </rPr>
      <t xml:space="preserve">($)</t>
    </r>
  </si>
  <si>
    <r>
      <rPr>
        <i val="true"/>
        <sz val="9"/>
        <color rgb="FF808080"/>
        <rFont val="Noto Sans CJK KR"/>
        <family val="0"/>
        <charset val="1"/>
      </rPr>
      <t xml:space="preserve">6</t>
    </r>
    <r>
      <rPr>
        <i val="true"/>
        <sz val="9"/>
        <color rgb="FF808080"/>
        <rFont val="PingFang SC"/>
        <family val="2"/>
      </rPr>
      <t xml:space="preserve">인 티어 </t>
    </r>
    <r>
      <rPr>
        <i val="true"/>
        <sz val="9"/>
        <color rgb="FF808080"/>
        <rFont val="Noto Sans CJK KR"/>
        <family val="0"/>
        <charset val="1"/>
      </rPr>
      <t xml:space="preserve">(M1~6/M7~12/M13~18)</t>
    </r>
  </si>
  <si>
    <r>
      <rPr>
        <sz val="11"/>
        <color rgb="FF000000"/>
        <rFont val="PingFang SC"/>
        <family val="2"/>
      </rPr>
      <t xml:space="preserve">인건비</t>
    </r>
    <r>
      <rPr>
        <sz val="11"/>
        <color rgb="FF000000"/>
        <rFont val="Noto Sans CJK KR"/>
        <family val="0"/>
        <charset val="1"/>
      </rPr>
      <t xml:space="preserve">(6</t>
    </r>
    <r>
      <rPr>
        <sz val="11"/>
        <color rgb="FF000000"/>
        <rFont val="PingFang SC"/>
        <family val="2"/>
      </rPr>
      <t xml:space="preserve">인</t>
    </r>
    <r>
      <rPr>
        <sz val="11"/>
        <color rgb="FF000000"/>
        <rFont val="Noto Sans CJK KR"/>
        <family val="0"/>
        <charset val="1"/>
      </rPr>
      <t xml:space="preserve">)</t>
    </r>
  </si>
  <si>
    <r>
      <rPr>
        <sz val="11"/>
        <color rgb="FF000000"/>
        <rFont val="PingFang SC"/>
        <family val="2"/>
      </rPr>
      <t xml:space="preserve">플랫폼</t>
    </r>
    <r>
      <rPr>
        <sz val="11"/>
        <color rgb="FF000000"/>
        <rFont val="Noto Sans CJK KR"/>
        <family val="0"/>
        <charset val="1"/>
      </rPr>
      <t xml:space="preserve">/</t>
    </r>
    <r>
      <rPr>
        <sz val="11"/>
        <color rgb="FF000000"/>
        <rFont val="PingFang SC"/>
        <family val="2"/>
      </rPr>
      <t xml:space="preserve">기술</t>
    </r>
  </si>
  <si>
    <r>
      <rPr>
        <sz val="11"/>
        <color rgb="FF000000"/>
        <rFont val="PingFang SC"/>
        <family val="2"/>
      </rPr>
      <t xml:space="preserve">마케팅</t>
    </r>
    <r>
      <rPr>
        <sz val="11"/>
        <color rgb="FF000000"/>
        <rFont val="Noto Sans CJK KR"/>
        <family val="0"/>
        <charset val="1"/>
      </rPr>
      <t xml:space="preserve">(</t>
    </r>
    <r>
      <rPr>
        <sz val="11"/>
        <color rgb="FF000000"/>
        <rFont val="PingFang SC"/>
        <family val="2"/>
      </rPr>
      <t xml:space="preserve">파트너 온보딩 </t>
    </r>
    <r>
      <rPr>
        <sz val="11"/>
        <color rgb="FF000000"/>
        <rFont val="Noto Sans CJK KR"/>
        <family val="0"/>
        <charset val="1"/>
      </rPr>
      <t xml:space="preserve">CAC)</t>
    </r>
  </si>
  <si>
    <r>
      <rPr>
        <i val="true"/>
        <sz val="9"/>
        <color rgb="FF808080"/>
        <rFont val="PingFang SC"/>
        <family val="2"/>
      </rPr>
      <t xml:space="preserve">부업형 무료 </t>
    </r>
    <r>
      <rPr>
        <i val="true"/>
        <sz val="9"/>
        <color rgb="FF808080"/>
        <rFont val="Noto Sans CJK KR"/>
        <family val="0"/>
        <charset val="1"/>
      </rPr>
      <t xml:space="preserve">CAC </t>
    </r>
    <r>
      <rPr>
        <i val="true"/>
        <sz val="9"/>
        <color rgb="FF808080"/>
        <rFont val="PingFang SC"/>
        <family val="2"/>
      </rPr>
      <t xml:space="preserve">확산 실패 시 최대 리스크</t>
    </r>
  </si>
  <si>
    <r>
      <rPr>
        <sz val="11"/>
        <color rgb="FF000000"/>
        <rFont val="PingFang SC"/>
        <family val="2"/>
      </rPr>
      <t xml:space="preserve">법무</t>
    </r>
    <r>
      <rPr>
        <sz val="11"/>
        <color rgb="FF000000"/>
        <rFont val="Noto Sans CJK KR"/>
        <family val="0"/>
        <charset val="1"/>
      </rPr>
      <t xml:space="preserve">/</t>
    </r>
    <r>
      <rPr>
        <sz val="11"/>
        <color rgb="FF000000"/>
        <rFont val="PingFang SC"/>
        <family val="2"/>
      </rPr>
      <t xml:space="preserve">관리</t>
    </r>
  </si>
  <si>
    <r>
      <rPr>
        <b val="true"/>
        <sz val="11"/>
        <color rgb="FF000000"/>
        <rFont val="PingFang SC"/>
        <family val="2"/>
      </rPr>
      <t xml:space="preserve">월 고정비 합계 </t>
    </r>
    <r>
      <rPr>
        <b val="true"/>
        <sz val="11"/>
        <color rgb="FF000000"/>
        <rFont val="Noto Sans CJK KR"/>
        <family val="0"/>
        <charset val="1"/>
      </rPr>
      <t xml:space="preserve">($)</t>
    </r>
  </si>
  <si>
    <r>
      <rPr>
        <b val="true"/>
        <sz val="14"/>
        <rFont val="Arial"/>
        <family val="0"/>
        <charset val="1"/>
      </rPr>
      <t xml:space="preserve">18</t>
    </r>
    <r>
      <rPr>
        <b val="true"/>
        <sz val="14"/>
        <rFont val="PingFang SC"/>
        <family val="2"/>
      </rPr>
      <t xml:space="preserve">개월 시뮬 — </t>
    </r>
    <r>
      <rPr>
        <b val="true"/>
        <sz val="14"/>
        <rFont val="Arial"/>
        <family val="0"/>
        <charset val="1"/>
      </rPr>
      <t xml:space="preserve">2</t>
    </r>
    <r>
      <rPr>
        <b val="true"/>
        <sz val="14"/>
        <rFont val="PingFang SC"/>
        <family val="2"/>
      </rPr>
      <t xml:space="preserve">안 </t>
    </r>
    <r>
      <rPr>
        <b val="true"/>
        <sz val="14"/>
        <rFont val="Arial"/>
        <family val="0"/>
        <charset val="1"/>
      </rPr>
      <t xml:space="preserve">BEP</t>
    </r>
  </si>
  <si>
    <r>
      <rPr>
        <i val="true"/>
        <sz val="9"/>
        <color rgb="FF808080"/>
        <rFont val="PingFang SC"/>
        <family val="2"/>
      </rPr>
      <t xml:space="preserve">파트너 성장률</t>
    </r>
    <r>
      <rPr>
        <i val="true"/>
        <sz val="9"/>
        <color rgb="FF808080"/>
        <rFont val="Noto Sans CJK KR"/>
        <family val="0"/>
        <charset val="1"/>
      </rPr>
      <t xml:space="preserve">·</t>
    </r>
    <r>
      <rPr>
        <i val="true"/>
        <sz val="9"/>
        <color rgb="FF808080"/>
        <rFont val="PingFang SC"/>
        <family val="2"/>
      </rPr>
      <t xml:space="preserve">주문</t>
    </r>
    <r>
      <rPr>
        <i val="true"/>
        <sz val="9"/>
        <color rgb="FF808080"/>
        <rFont val="Noto Sans CJK KR"/>
        <family val="0"/>
        <charset val="1"/>
      </rPr>
      <t xml:space="preserve">/</t>
    </r>
    <r>
      <rPr>
        <i val="true"/>
        <sz val="9"/>
        <color rgb="FF808080"/>
        <rFont val="PingFang SC"/>
        <family val="2"/>
      </rPr>
      <t xml:space="preserve">파트너</t>
    </r>
    <r>
      <rPr>
        <i val="true"/>
        <sz val="9"/>
        <color rgb="FF808080"/>
        <rFont val="Noto Sans CJK KR"/>
        <family val="0"/>
        <charset val="1"/>
      </rPr>
      <t xml:space="preserve">·</t>
    </r>
    <r>
      <rPr>
        <i val="true"/>
        <sz val="9"/>
        <color rgb="FF808080"/>
        <rFont val="PingFang SC"/>
        <family val="2"/>
      </rPr>
      <t xml:space="preserve">트랙믹스</t>
    </r>
    <r>
      <rPr>
        <i val="true"/>
        <sz val="9"/>
        <color rgb="FF808080"/>
        <rFont val="Noto Sans CJK KR"/>
        <family val="0"/>
        <charset val="1"/>
      </rPr>
      <t xml:space="preserve">(</t>
    </r>
    <r>
      <rPr>
        <i val="true"/>
        <sz val="9"/>
        <color rgb="FF808080"/>
        <rFont val="PingFang SC"/>
        <family val="2"/>
      </rPr>
      <t xml:space="preserve">파란</t>
    </r>
    <r>
      <rPr>
        <i val="true"/>
        <sz val="9"/>
        <color rgb="FF808080"/>
        <rFont val="Noto Sans CJK KR"/>
        <family val="0"/>
        <charset val="1"/>
      </rPr>
      <t xml:space="preserve">/</t>
    </r>
    <r>
      <rPr>
        <i val="true"/>
        <sz val="9"/>
        <color rgb="FF808080"/>
        <rFont val="PingFang SC"/>
        <family val="2"/>
      </rPr>
      <t xml:space="preserve">가정</t>
    </r>
    <r>
      <rPr>
        <i val="true"/>
        <sz val="9"/>
        <color rgb="FF808080"/>
        <rFont val="Noto Sans CJK KR"/>
        <family val="0"/>
        <charset val="1"/>
      </rPr>
      <t xml:space="preserve">)</t>
    </r>
    <r>
      <rPr>
        <i val="true"/>
        <sz val="9"/>
        <color rgb="FF808080"/>
        <rFont val="PingFang SC"/>
        <family val="2"/>
      </rPr>
      <t xml:space="preserve">를 바꾸면 </t>
    </r>
    <r>
      <rPr>
        <i val="true"/>
        <sz val="9"/>
        <color rgb="FF808080"/>
        <rFont val="Noto Sans CJK KR"/>
        <family val="0"/>
        <charset val="1"/>
      </rPr>
      <t xml:space="preserve">BEP </t>
    </r>
    <r>
      <rPr>
        <i val="true"/>
        <sz val="9"/>
        <color rgb="FF808080"/>
        <rFont val="PingFang SC"/>
        <family val="2"/>
      </rPr>
      <t xml:space="preserve">재계산</t>
    </r>
  </si>
  <si>
    <t xml:space="preserve">구분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</si>
  <si>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</si>
  <si>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</si>
  <si>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</si>
  <si>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</si>
  <si>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</si>
  <si>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</si>
  <si>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</si>
  <si>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</si>
  <si>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</si>
  <si>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</si>
  <si>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</si>
  <si>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</si>
  <si>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</si>
  <si>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</si>
  <si>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</si>
  <si>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</si>
  <si>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</si>
  <si>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</si>
  <si>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</si>
  <si>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r>
      <rPr>
        <b val="true"/>
        <sz val="11"/>
        <color rgb="FFFFFFFF"/>
        <rFont val="PingFang SC"/>
        <family val="2"/>
      </rPr>
      <t xml:space="preserve">성장 가정 </t>
    </r>
    <r>
      <rPr>
        <b val="true"/>
        <sz val="11"/>
        <color rgb="FFFFFFFF"/>
        <rFont val="Noto Sans CJK KR"/>
        <family val="0"/>
        <charset val="1"/>
      </rPr>
      <t xml:space="preserve">(</t>
    </r>
    <r>
      <rPr>
        <b val="true"/>
        <sz val="11"/>
        <color rgb="FFFFFFFF"/>
        <rFont val="PingFang SC"/>
        <family val="2"/>
      </rPr>
      <t xml:space="preserve">파트너</t>
    </r>
    <r>
      <rPr>
        <b val="true"/>
        <sz val="11"/>
        <color rgb="FFFFFFFF"/>
        <rFont val="Noto Sans CJK KR"/>
        <family val="0"/>
        <charset val="1"/>
      </rPr>
      <t xml:space="preserve">)</t>
    </r>
  </si>
  <si>
    <r>
      <rPr>
        <sz val="11"/>
        <color rgb="FF000000"/>
        <rFont val="PingFang SC"/>
        <family val="2"/>
      </rPr>
      <t xml:space="preserve">파트너 </t>
    </r>
    <r>
      <rPr>
        <sz val="11"/>
        <color rgb="FF000000"/>
        <rFont val="Noto Sans CJK KR"/>
        <family val="0"/>
        <charset val="1"/>
      </rPr>
      <t xml:space="preserve">MoM </t>
    </r>
    <r>
      <rPr>
        <sz val="11"/>
        <color rgb="FF000000"/>
        <rFont val="PingFang SC"/>
        <family val="2"/>
      </rPr>
      <t xml:space="preserve">성장률</t>
    </r>
  </si>
  <si>
    <t xml:space="preserve">활성 파트너 수</t>
  </si>
  <si>
    <t xml:space="preserve">파트너당 월 주문</t>
  </si>
  <si>
    <r>
      <rPr>
        <b val="true"/>
        <sz val="11"/>
        <color rgb="FFFFFFFF"/>
        <rFont val="PingFang SC"/>
        <family val="2"/>
      </rPr>
      <t xml:space="preserve">주문</t>
    </r>
    <r>
      <rPr>
        <b val="true"/>
        <sz val="11"/>
        <color rgb="FFFFFFFF"/>
        <rFont val="Noto Sans CJK KR"/>
        <family val="0"/>
        <charset val="1"/>
      </rPr>
      <t xml:space="preserve">·GMV</t>
    </r>
  </si>
  <si>
    <r>
      <rPr>
        <sz val="11"/>
        <color rgb="FF000000"/>
        <rFont val="PingFang SC"/>
        <family val="2"/>
      </rPr>
      <t xml:space="preserve">파트너경유 주문</t>
    </r>
    <r>
      <rPr>
        <sz val="11"/>
        <color rgb="FF000000"/>
        <rFont val="Noto Sans CJK KR"/>
        <family val="0"/>
        <charset val="1"/>
      </rPr>
      <t xml:space="preserve">(B+C)</t>
    </r>
  </si>
  <si>
    <r>
      <rPr>
        <sz val="11"/>
        <color rgb="FF000000"/>
        <rFont val="PingFang SC"/>
        <family val="2"/>
      </rPr>
      <t xml:space="preserve">총 주문</t>
    </r>
    <r>
      <rPr>
        <sz val="11"/>
        <color rgb="FF000000"/>
        <rFont val="Noto Sans CJK KR"/>
        <family val="0"/>
        <charset val="1"/>
      </rPr>
      <t xml:space="preserve">(A </t>
    </r>
    <r>
      <rPr>
        <sz val="11"/>
        <color rgb="FF000000"/>
        <rFont val="PingFang SC"/>
        <family val="2"/>
      </rPr>
      <t xml:space="preserve">포함</t>
    </r>
    <r>
      <rPr>
        <sz val="11"/>
        <color rgb="FF000000"/>
        <rFont val="Noto Sans CJK KR"/>
        <family val="0"/>
        <charset val="1"/>
      </rPr>
      <t xml:space="preserve">)</t>
    </r>
  </si>
  <si>
    <r>
      <rPr>
        <sz val="11"/>
        <color rgb="FF000000"/>
        <rFont val="PingFang SC"/>
        <family val="2"/>
      </rPr>
      <t xml:space="preserve">  트랙 </t>
    </r>
    <r>
      <rPr>
        <sz val="11"/>
        <color rgb="FF000000"/>
        <rFont val="Noto Sans CJK KR"/>
        <family val="0"/>
        <charset val="1"/>
      </rPr>
      <t xml:space="preserve">A </t>
    </r>
    <r>
      <rPr>
        <sz val="11"/>
        <color rgb="FF000000"/>
        <rFont val="PingFang SC"/>
        <family val="2"/>
      </rPr>
      <t xml:space="preserve">주문</t>
    </r>
  </si>
  <si>
    <r>
      <rPr>
        <sz val="11"/>
        <color rgb="FF000000"/>
        <rFont val="PingFang SC"/>
        <family val="2"/>
      </rPr>
      <t xml:space="preserve">  트랙 </t>
    </r>
    <r>
      <rPr>
        <sz val="11"/>
        <color rgb="FF000000"/>
        <rFont val="Noto Sans CJK KR"/>
        <family val="0"/>
        <charset val="1"/>
      </rPr>
      <t xml:space="preserve">B </t>
    </r>
    <r>
      <rPr>
        <sz val="11"/>
        <color rgb="FF000000"/>
        <rFont val="PingFang SC"/>
        <family val="2"/>
      </rPr>
      <t xml:space="preserve">주문</t>
    </r>
  </si>
  <si>
    <r>
      <rPr>
        <sz val="11"/>
        <color rgb="FF000000"/>
        <rFont val="PingFang SC"/>
        <family val="2"/>
      </rPr>
      <t xml:space="preserve">  트랙 </t>
    </r>
    <r>
      <rPr>
        <sz val="11"/>
        <color rgb="FF000000"/>
        <rFont val="Noto Sans CJK KR"/>
        <family val="0"/>
        <charset val="1"/>
      </rPr>
      <t xml:space="preserve">C </t>
    </r>
    <r>
      <rPr>
        <sz val="11"/>
        <color rgb="FF000000"/>
        <rFont val="PingFang SC"/>
        <family val="2"/>
      </rPr>
      <t xml:space="preserve">주문</t>
    </r>
  </si>
  <si>
    <t xml:space="preserve">GMV ($)</t>
  </si>
  <si>
    <r>
      <rPr>
        <b val="true"/>
        <sz val="11"/>
        <color rgb="FFFFFFFF"/>
        <rFont val="PingFang SC"/>
        <family val="2"/>
      </rPr>
      <t xml:space="preserve">기여이익 </t>
    </r>
    <r>
      <rPr>
        <b val="true"/>
        <sz val="11"/>
        <color rgb="FFFFFFFF"/>
        <rFont val="Noto Sans CJK KR"/>
        <family val="0"/>
        <charset val="1"/>
      </rPr>
      <t xml:space="preserve">&amp; </t>
    </r>
    <r>
      <rPr>
        <b val="true"/>
        <sz val="11"/>
        <color rgb="FFFFFFFF"/>
        <rFont val="PingFang SC"/>
        <family val="2"/>
      </rPr>
      <t xml:space="preserve">손익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</si>
  <si>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A </t>
    </r>
    <r>
      <rPr>
        <sz val="11"/>
        <color rgb="FF000000"/>
        <rFont val="PingFang SC"/>
        <family val="2"/>
      </rPr>
      <t xml:space="preserve">기여 </t>
    </r>
    <r>
      <rPr>
        <sz val="11"/>
        <color rgb="FF000000"/>
        <rFont val="Noto Sans CJK KR"/>
        <family val="0"/>
        <charset val="1"/>
      </rPr>
      <t xml:space="preserve">($)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</si>
  <si>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B </t>
    </r>
    <r>
      <rPr>
        <sz val="11"/>
        <color rgb="FF000000"/>
        <rFont val="PingFang SC"/>
        <family val="2"/>
      </rPr>
      <t xml:space="preserve">기여 </t>
    </r>
    <r>
      <rPr>
        <sz val="11"/>
        <color rgb="FF000000"/>
        <rFont val="Noto Sans CJK KR"/>
        <family val="0"/>
        <charset val="1"/>
      </rPr>
      <t xml:space="preserve">($)</t>
    </r>
  </si>
  <si>
    <r>
      <rPr>
        <sz val="11"/>
        <color rgb="FF000000"/>
        <rFont val="PingFang SC"/>
        <family val="2"/>
      </rPr>
      <t xml:space="preserve">트랙 </t>
    </r>
    <r>
      <rPr>
        <sz val="11"/>
        <color rgb="FF000000"/>
        <rFont val="Noto Sans CJK KR"/>
        <family val="0"/>
        <charset val="1"/>
      </rPr>
      <t xml:space="preserve">C </t>
    </r>
    <r>
      <rPr>
        <sz val="11"/>
        <color rgb="FF000000"/>
        <rFont val="PingFang SC"/>
        <family val="2"/>
      </rPr>
      <t xml:space="preserve">기여 </t>
    </r>
    <r>
      <rPr>
        <sz val="11"/>
        <color rgb="FF000000"/>
        <rFont val="Noto Sans CJK KR"/>
        <family val="0"/>
        <charset val="1"/>
      </rPr>
      <t xml:space="preserve">($)</t>
    </r>
  </si>
  <si>
    <r>
      <rPr>
        <b val="true"/>
        <sz val="11"/>
        <color rgb="FF000000"/>
        <rFont val="PingFang SC"/>
        <family val="2"/>
      </rPr>
      <t xml:space="preserve">총 기여이익 </t>
    </r>
    <r>
      <rPr>
        <b val="true"/>
        <sz val="11"/>
        <color rgb="FF000000"/>
        <rFont val="Noto Sans CJK KR"/>
        <family val="0"/>
        <charset val="1"/>
      </rPr>
      <t xml:space="preserve">($)</t>
    </r>
  </si>
  <si>
    <r>
      <rPr>
        <sz val="11"/>
        <color rgb="FF000000"/>
        <rFont val="PingFang SC"/>
        <family val="2"/>
      </rPr>
      <t xml:space="preserve">월 고정비 </t>
    </r>
    <r>
      <rPr>
        <sz val="11"/>
        <color rgb="FF000000"/>
        <rFont val="Noto Sans CJK KR"/>
        <family val="0"/>
        <charset val="1"/>
      </rPr>
      <t xml:space="preserve">($)</t>
    </r>
  </si>
  <si>
    <r>
      <rPr>
        <b val="true"/>
        <sz val="11"/>
        <color rgb="FF000000"/>
        <rFont val="PingFang SC"/>
        <family val="2"/>
      </rPr>
      <t xml:space="preserve">순손익 </t>
    </r>
    <r>
      <rPr>
        <b val="true"/>
        <sz val="11"/>
        <color rgb="FF000000"/>
        <rFont val="Noto Sans CJK KR"/>
        <family val="0"/>
        <charset val="1"/>
      </rPr>
      <t xml:space="preserve">($)</t>
    </r>
  </si>
  <si>
    <r>
      <rPr>
        <b val="true"/>
        <sz val="11"/>
        <color rgb="FF000000"/>
        <rFont val="PingFang SC"/>
        <family val="2"/>
      </rPr>
      <t xml:space="preserve">누적 손익 </t>
    </r>
    <r>
      <rPr>
        <b val="true"/>
        <sz val="11"/>
        <color rgb="FF000000"/>
        <rFont val="Noto Sans CJK KR"/>
        <family val="0"/>
        <charset val="1"/>
      </rPr>
      <t xml:space="preserve">($)</t>
    </r>
  </si>
  <si>
    <r>
      <rPr>
        <b val="true"/>
        <sz val="14"/>
        <rFont val="PingFang SC"/>
        <family val="2"/>
      </rPr>
      <t xml:space="preserve">요약 </t>
    </r>
    <r>
      <rPr>
        <b val="true"/>
        <sz val="14"/>
        <rFont val="Arial"/>
        <family val="0"/>
        <charset val="1"/>
      </rPr>
      <t xml:space="preserve">&amp; </t>
    </r>
    <r>
      <rPr>
        <b val="true"/>
        <sz val="14"/>
        <rFont val="PingFang SC"/>
        <family val="2"/>
      </rPr>
      <t xml:space="preserve">리스크 </t>
    </r>
    <r>
      <rPr>
        <b val="true"/>
        <sz val="14"/>
        <rFont val="Arial"/>
        <family val="0"/>
        <charset val="1"/>
      </rPr>
      <t xml:space="preserve">(2</t>
    </r>
    <r>
      <rPr>
        <b val="true"/>
        <sz val="14"/>
        <rFont val="PingFang SC"/>
        <family val="2"/>
      </rPr>
      <t xml:space="preserve">안 </t>
    </r>
    <r>
      <rPr>
        <b val="true"/>
        <sz val="14"/>
        <rFont val="Arial"/>
        <family val="0"/>
        <charset val="1"/>
      </rPr>
      <t xml:space="preserve">BEP)</t>
    </r>
  </si>
  <si>
    <r>
      <rPr>
        <b val="true"/>
        <sz val="11"/>
        <color rgb="FFFFFFFF"/>
        <rFont val="Arial"/>
        <family val="0"/>
        <charset val="1"/>
      </rPr>
      <t xml:space="preserve">BEP </t>
    </r>
    <r>
      <rPr>
        <b val="true"/>
        <sz val="11"/>
        <color rgb="FFFFFFFF"/>
        <rFont val="PingFang SC"/>
        <family val="2"/>
      </rPr>
      <t xml:space="preserve">시점</t>
    </r>
  </si>
  <si>
    <t xml:space="preserve">① 월별 손익분기 도달 월</t>
  </si>
  <si>
    <r>
      <rPr>
        <sz val="11"/>
        <color rgb="FF000000"/>
        <rFont val="PingFang SC"/>
        <family val="2"/>
      </rPr>
      <t xml:space="preserve">② 누적 손익분기</t>
    </r>
    <r>
      <rPr>
        <sz val="11"/>
        <color rgb="FF000000"/>
        <rFont val="Noto Sans CJK KR"/>
        <family val="0"/>
        <charset val="1"/>
      </rPr>
      <t xml:space="preserve">(</t>
    </r>
    <r>
      <rPr>
        <sz val="11"/>
        <color rgb="FF000000"/>
        <rFont val="PingFang SC"/>
        <family val="2"/>
      </rPr>
      <t xml:space="preserve">투자회수</t>
    </r>
    <r>
      <rPr>
        <sz val="11"/>
        <color rgb="FF000000"/>
        <rFont val="Noto Sans CJK KR"/>
        <family val="0"/>
        <charset val="1"/>
      </rPr>
      <t xml:space="preserve">) </t>
    </r>
    <r>
      <rPr>
        <sz val="11"/>
        <color rgb="FF000000"/>
        <rFont val="PingFang SC"/>
        <family val="2"/>
      </rPr>
      <t xml:space="preserve">도달 월</t>
    </r>
  </si>
  <si>
    <r>
      <rPr>
        <sz val="11"/>
        <color rgb="FF000000"/>
        <rFont val="PingFang SC"/>
        <family val="2"/>
      </rPr>
      <t xml:space="preserve">최대 누적손실</t>
    </r>
    <r>
      <rPr>
        <sz val="11"/>
        <color rgb="FF000000"/>
        <rFont val="Noto Sans CJK KR"/>
        <family val="0"/>
        <charset val="1"/>
      </rPr>
      <t xml:space="preserve">(</t>
    </r>
    <r>
      <rPr>
        <sz val="11"/>
        <color rgb="FF000000"/>
        <rFont val="PingFang SC"/>
        <family val="2"/>
      </rPr>
      <t xml:space="preserve">런웨이</t>
    </r>
    <r>
      <rPr>
        <sz val="11"/>
        <color rgb="FF000000"/>
        <rFont val="Noto Sans CJK KR"/>
        <family val="0"/>
        <charset val="1"/>
      </rPr>
      <t xml:space="preserve">, $)</t>
    </r>
  </si>
  <si>
    <t xml:space="preserve">Day-1 CAPEX ($)</t>
  </si>
  <si>
    <r>
      <rPr>
        <b val="true"/>
        <sz val="11"/>
        <color rgb="FF000000"/>
        <rFont val="PingFang SC"/>
        <family val="2"/>
      </rPr>
      <t xml:space="preserve">실제 필요 총자금 </t>
    </r>
    <r>
      <rPr>
        <b val="true"/>
        <sz val="11"/>
        <color rgb="FF000000"/>
        <rFont val="Noto Sans CJK KR"/>
        <family val="0"/>
        <charset val="1"/>
      </rPr>
      <t xml:space="preserve">($)</t>
    </r>
  </si>
  <si>
    <r>
      <rPr>
        <sz val="11"/>
        <color rgb="FF000000"/>
        <rFont val="Noto Sans CJK KR"/>
        <family val="0"/>
        <charset val="1"/>
      </rPr>
      <t xml:space="preserve">18M</t>
    </r>
    <r>
      <rPr>
        <sz val="11"/>
        <color rgb="FF000000"/>
        <rFont val="PingFang SC"/>
        <family val="2"/>
      </rPr>
      <t xml:space="preserve">말 누적 손익 </t>
    </r>
    <r>
      <rPr>
        <sz val="11"/>
        <color rgb="FF000000"/>
        <rFont val="Noto Sans CJK KR"/>
        <family val="0"/>
        <charset val="1"/>
      </rPr>
      <t xml:space="preserve">($)</t>
    </r>
  </si>
  <si>
    <t xml:space="preserve">참고 지표</t>
  </si>
  <si>
    <r>
      <rPr>
        <sz val="11"/>
        <color rgb="FF000000"/>
        <rFont val="Noto Sans CJK KR"/>
        <family val="0"/>
        <charset val="1"/>
      </rPr>
      <t xml:space="preserve">M18 </t>
    </r>
    <r>
      <rPr>
        <sz val="11"/>
        <color rgb="FF000000"/>
        <rFont val="PingFang SC"/>
        <family val="2"/>
      </rPr>
      <t xml:space="preserve">활성 파트너 수</t>
    </r>
  </si>
  <si>
    <r>
      <rPr>
        <sz val="11"/>
        <color rgb="FF000000"/>
        <rFont val="Noto Sans CJK KR"/>
        <family val="0"/>
        <charset val="1"/>
      </rPr>
      <t xml:space="preserve">M18 </t>
    </r>
    <r>
      <rPr>
        <sz val="11"/>
        <color rgb="FF000000"/>
        <rFont val="PingFang SC"/>
        <family val="2"/>
      </rPr>
      <t xml:space="preserve">월 </t>
    </r>
    <r>
      <rPr>
        <sz val="11"/>
        <color rgb="FF000000"/>
        <rFont val="Noto Sans CJK KR"/>
        <family val="0"/>
        <charset val="1"/>
      </rPr>
      <t xml:space="preserve">GMV ($)</t>
    </r>
  </si>
  <si>
    <r>
      <rPr>
        <sz val="11"/>
        <color rgb="FF000000"/>
        <rFont val="PingFang SC"/>
        <family val="2"/>
      </rPr>
      <t xml:space="preserve">블렌디드 건당 기여이익 </t>
    </r>
    <r>
      <rPr>
        <sz val="11"/>
        <color rgb="FF000000"/>
        <rFont val="Noto Sans CJK KR"/>
        <family val="0"/>
        <charset val="1"/>
      </rPr>
      <t xml:space="preserve">($)</t>
    </r>
  </si>
  <si>
    <r>
      <rPr>
        <b val="true"/>
        <sz val="11"/>
        <color rgb="FFFFFFFF"/>
        <rFont val="PingFang SC"/>
        <family val="2"/>
      </rPr>
      <t xml:space="preserve">구조적 리스크 </t>
    </r>
    <r>
      <rPr>
        <b val="true"/>
        <sz val="11"/>
        <color rgb="FFFFFFFF"/>
        <rFont val="Arial"/>
        <family val="0"/>
        <charset val="1"/>
      </rPr>
      <t xml:space="preserve">(2</t>
    </r>
    <r>
      <rPr>
        <b val="true"/>
        <sz val="11"/>
        <color rgb="FFFFFFFF"/>
        <rFont val="PingFang SC"/>
        <family val="2"/>
      </rPr>
      <t xml:space="preserve">안 特有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</si>
  <si>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b val="true"/>
        <sz val="11"/>
        <color rgb="FF000000"/>
        <rFont val="PingFang SC"/>
        <family val="2"/>
      </rPr>
      <t xml:space="preserve">① 파트너 성장</t>
    </r>
    <r>
      <rPr>
        <b val="true"/>
        <sz val="11"/>
        <color rgb="FF000000"/>
        <rFont val="Noto Sans CJK KR"/>
        <family val="0"/>
        <charset val="1"/>
      </rPr>
      <t xml:space="preserve">(</t>
    </r>
    <r>
      <rPr>
        <b val="true"/>
        <sz val="11"/>
        <color rgb="FF000000"/>
        <rFont val="PingFang SC"/>
        <family val="2"/>
      </rPr>
      <t xml:space="preserve">월</t>
    </r>
    <r>
      <rPr>
        <b val="true"/>
        <sz val="11"/>
        <color rgb="FF000000"/>
        <rFont val="Noto Sans CJK KR"/>
        <family val="0"/>
        <charset val="1"/>
      </rPr>
      <t xml:space="preserve">100%×6</t>
    </r>
    <r>
      <rPr>
        <b val="true"/>
        <sz val="11"/>
        <color rgb="FF000000"/>
        <rFont val="PingFang SC"/>
        <family val="2"/>
      </rPr>
      <t xml:space="preserve">개월</t>
    </r>
    <r>
      <rPr>
        <b val="true"/>
        <sz val="11"/>
        <color rgb="FF000000"/>
        <rFont val="Noto Sans CJK KR"/>
        <family val="0"/>
        <charset val="1"/>
      </rPr>
      <t xml:space="preserve">)</t>
    </r>
    <r>
      <rPr>
        <b val="true"/>
        <sz val="11"/>
        <color rgb="FF000000"/>
        <rFont val="PingFang SC"/>
        <family val="2"/>
      </rPr>
      <t xml:space="preserve">이 최대 변수</t>
    </r>
  </si>
  <si>
    <r>
      <rPr>
        <sz val="11"/>
        <rFont val="PingFang SC"/>
        <family val="2"/>
      </rPr>
      <t xml:space="preserve">파트너 </t>
    </r>
    <r>
      <rPr>
        <sz val="11"/>
        <rFont val="Noto Sans CJK KR"/>
        <family val="0"/>
        <charset val="1"/>
      </rPr>
      <t xml:space="preserve">5→160(M6)</t>
    </r>
    <r>
      <rPr>
        <sz val="11"/>
        <rFont val="PingFang SC"/>
        <family val="2"/>
      </rPr>
      <t xml:space="preserve">이 유료마케팅 아닌 지인 바이럴</t>
    </r>
    <r>
      <rPr>
        <sz val="11"/>
        <rFont val="Noto Sans CJK KR"/>
        <family val="0"/>
        <charset val="1"/>
      </rPr>
      <t xml:space="preserve">(Meesho</t>
    </r>
    <r>
      <rPr>
        <sz val="11"/>
        <rFont val="PingFang SC"/>
        <family val="2"/>
      </rPr>
      <t xml:space="preserve">형 부업</t>
    </r>
    <r>
      <rPr>
        <sz val="11"/>
        <rFont val="Noto Sans CJK KR"/>
        <family val="0"/>
        <charset val="1"/>
      </rPr>
      <t xml:space="preserve">)</t>
    </r>
    <r>
      <rPr>
        <sz val="11"/>
        <rFont val="PingFang SC"/>
        <family val="2"/>
      </rPr>
      <t xml:space="preserve">로 나야 성립</t>
    </r>
    <r>
      <rPr>
        <sz val="11"/>
        <rFont val="Noto Sans CJK KR"/>
        <family val="0"/>
        <charset val="1"/>
      </rPr>
      <t xml:space="preserve">. </t>
    </r>
    <r>
      <rPr>
        <sz val="11"/>
        <rFont val="PingFang SC"/>
        <family val="2"/>
      </rPr>
      <t xml:space="preserve">마케팅 </t>
    </r>
    <r>
      <rPr>
        <sz val="11"/>
        <rFont val="Noto Sans CJK KR"/>
        <family val="0"/>
        <charset val="1"/>
      </rPr>
      <t xml:space="preserve">$2K/</t>
    </r>
    <r>
      <rPr>
        <sz val="11"/>
        <rFont val="PingFang SC"/>
        <family val="2"/>
      </rPr>
      <t xml:space="preserve">월로 이 속도 가능한지 미검증 — </t>
    </r>
    <r>
      <rPr>
        <sz val="11"/>
        <rFont val="Noto Sans CJK KR"/>
        <family val="0"/>
        <charset val="1"/>
      </rPr>
      <t xml:space="preserve">CAC </t>
    </r>
    <r>
      <rPr>
        <sz val="11"/>
        <rFont val="PingFang SC"/>
        <family val="2"/>
      </rPr>
      <t xml:space="preserve">가정이 모델 성패 좌우</t>
    </r>
    <r>
      <rPr>
        <sz val="11"/>
        <rFont val="Noto Sans CJK KR"/>
        <family val="0"/>
        <charset val="1"/>
      </rPr>
      <t xml:space="preserve">.</t>
    </r>
  </si>
  <si>
    <r>
      <rPr>
        <b val="true"/>
        <sz val="11"/>
        <color rgb="FF000000"/>
        <rFont val="PingFang SC"/>
        <family val="2"/>
      </rPr>
      <t xml:space="preserve">② 트랙 믹스</t>
    </r>
    <r>
      <rPr>
        <b val="true"/>
        <sz val="11"/>
        <color rgb="FF000000"/>
        <rFont val="Noto Sans CJK KR"/>
        <family val="0"/>
        <charset val="1"/>
      </rPr>
      <t xml:space="preserve">(A40/B45/C15)</t>
    </r>
    <r>
      <rPr>
        <b val="true"/>
        <sz val="11"/>
        <color rgb="FF000000"/>
        <rFont val="PingFang SC"/>
        <family val="2"/>
      </rPr>
      <t xml:space="preserve">가 결과를 크게 좌우</t>
    </r>
  </si>
  <si>
    <r>
      <rPr>
        <sz val="11"/>
        <rFont val="PingFang SC"/>
        <family val="2"/>
      </rPr>
      <t xml:space="preserve">커미션 없는 트랙 </t>
    </r>
    <r>
      <rPr>
        <sz val="11"/>
        <rFont val="Noto Sans CJK KR"/>
        <family val="0"/>
        <charset val="1"/>
      </rPr>
      <t xml:space="preserve">A </t>
    </r>
    <r>
      <rPr>
        <sz val="11"/>
        <rFont val="PingFang SC"/>
        <family val="2"/>
      </rPr>
      <t xml:space="preserve">비중이 낮을수록 블렌디드 기여이익↓</t>
    </r>
    <r>
      <rPr>
        <sz val="11"/>
        <rFont val="Noto Sans CJK KR"/>
        <family val="0"/>
        <charset val="1"/>
      </rPr>
      <t xml:space="preserve">. </t>
    </r>
    <r>
      <rPr>
        <sz val="11"/>
        <rFont val="PingFang SC"/>
        <family val="2"/>
      </rPr>
      <t xml:space="preserve">자사몰 직접 유입</t>
    </r>
    <r>
      <rPr>
        <sz val="11"/>
        <rFont val="Noto Sans CJK KR"/>
        <family val="0"/>
        <charset val="1"/>
      </rPr>
      <t xml:space="preserve">(A)</t>
    </r>
    <r>
      <rPr>
        <sz val="11"/>
        <rFont val="PingFang SC"/>
        <family val="2"/>
      </rPr>
      <t xml:space="preserve">이 파트너 활동에 비례한다는 가정은 단순화 — 실측으로 재설정</t>
    </r>
    <r>
      <rPr>
        <sz val="11"/>
        <rFont val="Noto Sans CJK KR"/>
        <family val="0"/>
        <charset val="1"/>
      </rPr>
      <t xml:space="preserve">.</t>
    </r>
  </si>
  <si>
    <r>
      <rPr>
        <b val="true"/>
        <sz val="11"/>
        <color rgb="FF000000"/>
        <rFont val="PingFang SC"/>
        <family val="2"/>
      </rPr>
      <t xml:space="preserve">③ 커미션은 </t>
    </r>
    <r>
      <rPr>
        <b val="true"/>
        <sz val="11"/>
        <color rgb="FF000000"/>
        <rFont val="Noto Sans CJK KR"/>
        <family val="0"/>
        <charset val="1"/>
      </rPr>
      <t xml:space="preserve">CAC</t>
    </r>
    <r>
      <rPr>
        <b val="true"/>
        <sz val="11"/>
        <color rgb="FF000000"/>
        <rFont val="PingFang SC"/>
        <family val="2"/>
      </rPr>
      <t xml:space="preserve">의 다른 형태</t>
    </r>
  </si>
  <si>
    <r>
      <rPr>
        <sz val="11"/>
        <rFont val="PingFang SC"/>
        <family val="2"/>
      </rPr>
      <t xml:space="preserve">트랙 </t>
    </r>
    <r>
      <rPr>
        <sz val="11"/>
        <rFont val="Noto Sans CJK KR"/>
        <family val="0"/>
        <charset val="1"/>
      </rPr>
      <t xml:space="preserve">B </t>
    </r>
    <r>
      <rPr>
        <sz val="11"/>
        <rFont val="PingFang SC"/>
        <family val="2"/>
      </rPr>
      <t xml:space="preserve">커미션 </t>
    </r>
    <r>
      <rPr>
        <sz val="11"/>
        <rFont val="Noto Sans CJK KR"/>
        <family val="0"/>
        <charset val="1"/>
      </rPr>
      <t xml:space="preserve">15%($7.5)</t>
    </r>
    <r>
      <rPr>
        <sz val="11"/>
        <rFont val="PingFang SC"/>
        <family val="2"/>
      </rPr>
      <t xml:space="preserve">는 파트너가 </t>
    </r>
    <r>
      <rPr>
        <sz val="11"/>
        <rFont val="Noto Sans CJK KR"/>
        <family val="0"/>
        <charset val="1"/>
      </rPr>
      <t xml:space="preserve">CAC</t>
    </r>
    <r>
      <rPr>
        <sz val="11"/>
        <rFont val="PingFang SC"/>
        <family val="2"/>
      </rPr>
      <t xml:space="preserve">를 대신 낸 것</t>
    </r>
    <r>
      <rPr>
        <sz val="11"/>
        <rFont val="Noto Sans CJK KR"/>
        <family val="0"/>
        <charset val="1"/>
      </rPr>
      <t xml:space="preserve">. </t>
    </r>
    <r>
      <rPr>
        <sz val="11"/>
        <rFont val="PingFang SC"/>
        <family val="2"/>
      </rPr>
      <t xml:space="preserve">트랙 </t>
    </r>
    <r>
      <rPr>
        <sz val="11"/>
        <rFont val="Noto Sans CJK KR"/>
        <family val="0"/>
        <charset val="1"/>
      </rPr>
      <t xml:space="preserve">A </t>
    </r>
    <r>
      <rPr>
        <sz val="11"/>
        <rFont val="PingFang SC"/>
        <family val="2"/>
      </rPr>
      <t xml:space="preserve">자체 마케팅 </t>
    </r>
    <r>
      <rPr>
        <sz val="11"/>
        <rFont val="Noto Sans CJK KR"/>
        <family val="0"/>
        <charset val="1"/>
      </rPr>
      <t xml:space="preserve">CAC</t>
    </r>
    <r>
      <rPr>
        <sz val="11"/>
        <rFont val="PingFang SC"/>
        <family val="2"/>
      </rPr>
      <t xml:space="preserve">와 상쇄 비교해야 실제 우열 판정</t>
    </r>
    <r>
      <rPr>
        <sz val="11"/>
        <rFont val="Noto Sans CJK KR"/>
        <family val="0"/>
        <charset val="1"/>
      </rPr>
      <t xml:space="preserve">. </t>
    </r>
    <r>
      <rPr>
        <sz val="11"/>
        <rFont val="PingFang SC"/>
        <family val="2"/>
      </rPr>
      <t xml:space="preserve">커미션↑ 시 파트너 유인↑</t>
    </r>
    <r>
      <rPr>
        <sz val="11"/>
        <rFont val="Noto Sans CJK KR"/>
        <family val="0"/>
        <charset val="1"/>
      </rPr>
      <t xml:space="preserve">·</t>
    </r>
    <r>
      <rPr>
        <sz val="11"/>
        <rFont val="PingFang SC"/>
        <family val="2"/>
      </rPr>
      <t xml:space="preserve">마진↓ 트레이드오프</t>
    </r>
    <r>
      <rPr>
        <sz val="11"/>
        <rFont val="Noto Sans CJK KR"/>
        <family val="0"/>
        <charset val="1"/>
      </rPr>
      <t xml:space="preserve">.</t>
    </r>
  </si>
  <si>
    <r>
      <rPr>
        <b val="true"/>
        <sz val="11"/>
        <color rgb="FF000000"/>
        <rFont val="PingFang SC"/>
        <family val="2"/>
      </rPr>
      <t xml:space="preserve">④ 밸류</t>
    </r>
    <r>
      <rPr>
        <b val="true"/>
        <sz val="11"/>
        <color rgb="FF000000"/>
        <rFont val="Noto Sans CJK KR"/>
        <family val="0"/>
        <charset val="1"/>
      </rPr>
      <t xml:space="preserve">·SAM</t>
    </r>
    <r>
      <rPr>
        <b val="true"/>
        <sz val="11"/>
        <color rgb="FF000000"/>
        <rFont val="PingFang SC"/>
        <family val="2"/>
      </rPr>
      <t xml:space="preserve">은 본 모델 밖</t>
    </r>
  </si>
  <si>
    <r>
      <rPr>
        <sz val="11"/>
        <rFont val="PingFang SC"/>
        <family val="2"/>
      </rPr>
      <t xml:space="preserve">글로벌 언어주도</t>
    </r>
    <r>
      <rPr>
        <sz val="11"/>
        <rFont val="Noto Sans CJK KR"/>
        <family val="0"/>
        <charset val="1"/>
      </rPr>
      <t xml:space="preserve">·</t>
    </r>
    <r>
      <rPr>
        <sz val="11"/>
        <rFont val="PingFang SC"/>
        <family val="2"/>
      </rPr>
      <t xml:space="preserve">특정국 미지정이라 </t>
    </r>
    <r>
      <rPr>
        <sz val="11"/>
        <rFont val="Noto Sans CJK KR"/>
        <family val="0"/>
        <charset val="1"/>
      </rPr>
      <t xml:space="preserve">SAM/SOM </t>
    </r>
    <r>
      <rPr>
        <sz val="11"/>
        <rFont val="PingFang SC"/>
        <family val="2"/>
      </rPr>
      <t xml:space="preserve">절대값은 시장</t>
    </r>
    <r>
      <rPr>
        <sz val="11"/>
        <rFont val="Noto Sans CJK KR"/>
        <family val="0"/>
        <charset val="1"/>
      </rPr>
      <t xml:space="preserve">·</t>
    </r>
    <r>
      <rPr>
        <sz val="11"/>
        <rFont val="PingFang SC"/>
        <family val="2"/>
      </rPr>
      <t xml:space="preserve">언어 결정 후 산정</t>
    </r>
    <r>
      <rPr>
        <sz val="11"/>
        <rFont val="Noto Sans CJK KR"/>
        <family val="0"/>
        <charset val="1"/>
      </rPr>
      <t xml:space="preserve">. </t>
    </r>
    <r>
      <rPr>
        <sz val="11"/>
        <rFont val="PingFang SC"/>
        <family val="2"/>
      </rPr>
      <t xml:space="preserve">밸류는 </t>
    </r>
    <r>
      <rPr>
        <sz val="11"/>
        <rFont val="Noto Sans CJK KR"/>
        <family val="0"/>
        <charset val="1"/>
      </rPr>
      <t xml:space="preserve">pre-revenue·</t>
    </r>
    <r>
      <rPr>
        <sz val="11"/>
        <rFont val="PingFang SC"/>
        <family val="2"/>
      </rPr>
      <t xml:space="preserve">트랙션 종속 → 지어내지 않음</t>
    </r>
    <r>
      <rPr>
        <sz val="11"/>
        <rFont val="Noto Sans CJK KR"/>
        <family val="0"/>
        <charset val="1"/>
      </rPr>
      <t xml:space="preserve">(BIZ_</t>
    </r>
    <r>
      <rPr>
        <sz val="11"/>
        <rFont val="PingFang SC"/>
        <family val="2"/>
      </rPr>
      <t xml:space="preserve">재무</t>
    </r>
    <r>
      <rPr>
        <sz val="11"/>
        <rFont val="Noto Sans CJK KR"/>
        <family val="0"/>
        <charset val="1"/>
      </rPr>
      <t xml:space="preserve">_2</t>
    </r>
    <r>
      <rPr>
        <sz val="11"/>
        <rFont val="PingFang SC"/>
        <family val="2"/>
      </rPr>
      <t xml:space="preserve">안재산정 노트 </t>
    </r>
    <r>
      <rPr>
        <sz val="11"/>
        <rFont val="Noto Sans CJK KR"/>
        <family val="0"/>
        <charset val="1"/>
      </rPr>
      <t xml:space="preserve">§</t>
    </r>
    <r>
      <rPr>
        <sz val="11"/>
        <rFont val="PingFang SC"/>
        <family val="2"/>
      </rPr>
      <t xml:space="preserve">밸류</t>
    </r>
    <r>
      <rPr>
        <sz val="11"/>
        <rFont val="Noto Sans CJK KR"/>
        <family val="0"/>
        <charset val="1"/>
      </rPr>
      <t xml:space="preserve">/SAM).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</si>
</sst>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%;\(0%\);\-"/>
    <numFmt numFmtId="167" formatCode="#,##0.00"/>
    <numFmt numFmtId="168" formatCode="#,##0;\(#,##0\);\-"/>
    <numFmt numFmtId="169" formatCode="#,##0.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4"/>
      <name val="PingFang SC"/>
      <family val="2"/>
    </font>
    <font>
      <sz val="11"/>
      <name val="PingFang SC"/>
      <family val="2"/>
    </font>
    <font>
      <sz val="11"/>
      <name val="Arial"/>
      <family val="0"/>
      <charset val="1"/>
    </font>
    <font>
      <sz val="11"/>
      <color rgb="FF000000"/>
      <name val="Noto Sans CJK KR"/>
      <family val="0"/>
      <charset val="1"/>
    </font>
    <font>
      <i val="true"/>
      <sz val="9"/>
      <color rgb="FF808080"/>
      <name val="PingFang SC"/>
      <family val="2"/>
    </font>
    <font>
      <i val="true"/>
      <sz val="9"/>
      <color rgb="FF808080"/>
      <name val="Noto Sans CJK KR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FFFFFF"/>
      <name val="PingFang SC"/>
      <family val="2"/>
    </font>
    <font>
      <sz val="11"/>
      <color rgb="FF000000"/>
      <name val="PingFang SC"/>
      <family val="2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Noto Sans CJK KR"/>
      <family val="0"/>
      <charset val="1"/>
    </font>
    <font>
      <b val="true"/>
      <sz val="11"/>
      <color rgb="FF000000"/>
      <name val="PingFang SC"/>
      <family val="2"/>
    </font>
    <font>
      <sz val="11"/>
      <color rgb="FF008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Noto Sans CJK KR"/>
      <family val="0"/>
      <charset val="1"/>
    </font>
    <font>
      <sz val="11"/>
      <name val="Noto Sans CJK KR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FCE4D6"/>
      </patternFill>
    </fill>
    <fill>
      <patternFill patternType="solid">
        <fgColor rgb="FFFCE4D6"/>
        <bgColor rgb="FFD9E1F2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112"/>
  </cols>
  <sheetData>
    <row r="2" customFormat="false" ht="20.85" hidden="false" customHeight="false" outlineLevel="0" collapsed="false">
      <c r="B2" s="1" t="s">
        <v>0</v>
      </c>
    </row>
    <row r="4" customFormat="false" ht="17.15" hidden="false" customHeight="false" outlineLevel="0" collapsed="false">
      <c r="B4" s="2" t="s">
        <v>1</v>
      </c>
    </row>
    <row r="5" customFormat="false" ht="15" hidden="false" customHeight="false" outlineLevel="0" collapsed="false">
      <c r="B5" s="3"/>
    </row>
    <row r="6" customFormat="false" ht="17.15" hidden="false" customHeight="false" outlineLevel="0" collapsed="false">
      <c r="B6" s="2" t="s">
        <v>2</v>
      </c>
    </row>
    <row r="7" customFormat="false" ht="15" hidden="false" customHeight="false" outlineLevel="0" collapsed="false">
      <c r="B7" s="3"/>
    </row>
    <row r="8" customFormat="false" ht="17.15" hidden="false" customHeight="false" outlineLevel="0" collapsed="false">
      <c r="B8" s="2" t="s">
        <v>3</v>
      </c>
    </row>
    <row r="9" customFormat="false" ht="17.15" hidden="false" customHeight="false" outlineLevel="0" collapsed="false">
      <c r="B9" s="4" t="s">
        <v>4</v>
      </c>
    </row>
    <row r="10" customFormat="false" ht="17.15" hidden="false" customHeight="false" outlineLevel="0" collapsed="false">
      <c r="B10" s="4" t="s">
        <v>5</v>
      </c>
    </row>
    <row r="11" customFormat="false" ht="17.15" hidden="false" customHeight="false" outlineLevel="0" collapsed="false">
      <c r="B11" s="4" t="s">
        <v>6</v>
      </c>
    </row>
    <row r="12" customFormat="false" ht="15" hidden="false" customHeight="false" outlineLevel="0" collapsed="false">
      <c r="B12" s="3"/>
    </row>
    <row r="13" customFormat="false" ht="17.15" hidden="false" customHeight="false" outlineLevel="0" collapsed="false">
      <c r="B13" s="2" t="s">
        <v>7</v>
      </c>
    </row>
    <row r="14" customFormat="false" ht="15" hidden="false" customHeight="false" outlineLevel="0" collapsed="false">
      <c r="B14" s="3"/>
    </row>
    <row r="15" customFormat="false" ht="17.15" hidden="false" customHeight="false" outlineLevel="0" collapsed="false">
      <c r="B15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50"/>
  </cols>
  <sheetData>
    <row r="2" customFormat="false" ht="20.85" hidden="false" customHeight="false" outlineLevel="0" collapsed="false">
      <c r="B2" s="5" t="s">
        <v>9</v>
      </c>
    </row>
    <row r="3" customFormat="false" ht="15" hidden="false" customHeight="false" outlineLevel="0" collapsed="false">
      <c r="B3" s="6" t="s">
        <v>10</v>
      </c>
    </row>
    <row r="5" customFormat="false" ht="17.15" hidden="false" customHeight="false" outlineLevel="0" collapsed="false">
      <c r="B5" s="7" t="s">
        <v>11</v>
      </c>
    </row>
    <row r="6" customFormat="false" ht="17.15" hidden="false" customHeight="false" outlineLevel="0" collapsed="false">
      <c r="B6" s="8" t="s">
        <v>12</v>
      </c>
      <c r="C6" s="9" t="n">
        <v>50</v>
      </c>
      <c r="D6" s="6" t="s">
        <v>13</v>
      </c>
    </row>
    <row r="7" customFormat="false" ht="17.15" hidden="false" customHeight="false" outlineLevel="0" collapsed="false">
      <c r="B7" s="8" t="s">
        <v>14</v>
      </c>
      <c r="C7" s="10" t="n">
        <v>0.3</v>
      </c>
      <c r="D7" s="11" t="s">
        <v>15</v>
      </c>
    </row>
    <row r="8" customFormat="false" ht="17.15" hidden="false" customHeight="false" outlineLevel="0" collapsed="false">
      <c r="B8" s="3" t="s">
        <v>16</v>
      </c>
      <c r="C8" s="10" t="n">
        <v>0.04</v>
      </c>
      <c r="D8" s="11" t="s">
        <v>17</v>
      </c>
    </row>
    <row r="9" customFormat="false" ht="15" hidden="false" customHeight="false" outlineLevel="0" collapsed="false">
      <c r="B9" s="8" t="s">
        <v>18</v>
      </c>
      <c r="C9" s="10" t="n">
        <v>0.15</v>
      </c>
      <c r="D9" s="11" t="s">
        <v>19</v>
      </c>
    </row>
    <row r="10" customFormat="false" ht="15" hidden="false" customHeight="false" outlineLevel="0" collapsed="false">
      <c r="B10" s="8" t="s">
        <v>20</v>
      </c>
      <c r="C10" s="10" t="n">
        <v>0.2</v>
      </c>
    </row>
    <row r="11" customFormat="false" ht="17.15" hidden="false" customHeight="false" outlineLevel="0" collapsed="false">
      <c r="B11" s="8" t="s">
        <v>21</v>
      </c>
      <c r="C11" s="12" t="n">
        <f aca="false">C6*(C7-C8)</f>
        <v>13</v>
      </c>
      <c r="D11" s="11" t="s">
        <v>22</v>
      </c>
    </row>
    <row r="12" customFormat="false" ht="17.15" hidden="false" customHeight="false" outlineLevel="0" collapsed="false">
      <c r="B12" s="8" t="s">
        <v>23</v>
      </c>
      <c r="C12" s="12" t="n">
        <f aca="false">C11</f>
        <v>13</v>
      </c>
      <c r="D12" s="6" t="s">
        <v>24</v>
      </c>
    </row>
    <row r="13" customFormat="false" ht="17.15" hidden="false" customHeight="false" outlineLevel="0" collapsed="false">
      <c r="B13" s="8" t="s">
        <v>25</v>
      </c>
      <c r="C13" s="12" t="n">
        <f aca="false">C11-C6*C9</f>
        <v>5.5</v>
      </c>
      <c r="D13" s="6" t="s">
        <v>26</v>
      </c>
    </row>
    <row r="14" customFormat="false" ht="17.15" hidden="false" customHeight="false" outlineLevel="0" collapsed="false">
      <c r="B14" s="8" t="s">
        <v>27</v>
      </c>
      <c r="C14" s="12" t="n">
        <f aca="false">C11-C6*C9/2</f>
        <v>9.25</v>
      </c>
      <c r="D14" s="6" t="s">
        <v>28</v>
      </c>
    </row>
    <row r="16" customFormat="false" ht="17.15" hidden="false" customHeight="false" outlineLevel="0" collapsed="false">
      <c r="B16" s="7" t="s">
        <v>29</v>
      </c>
    </row>
    <row r="17" customFormat="false" ht="17.15" hidden="false" customHeight="false" outlineLevel="0" collapsed="false">
      <c r="B17" s="8" t="s">
        <v>30</v>
      </c>
      <c r="C17" s="13" t="n">
        <v>0.4</v>
      </c>
    </row>
    <row r="18" customFormat="false" ht="17.15" hidden="false" customHeight="false" outlineLevel="0" collapsed="false">
      <c r="B18" s="8" t="s">
        <v>31</v>
      </c>
      <c r="C18" s="13" t="n">
        <v>0.45</v>
      </c>
    </row>
    <row r="19" customFormat="false" ht="17.15" hidden="false" customHeight="false" outlineLevel="0" collapsed="false">
      <c r="B19" s="8" t="s">
        <v>32</v>
      </c>
      <c r="C19" s="13" t="n">
        <v>0.15</v>
      </c>
    </row>
    <row r="20" customFormat="false" ht="17.15" hidden="false" customHeight="false" outlineLevel="0" collapsed="false">
      <c r="B20" s="8" t="s">
        <v>33</v>
      </c>
      <c r="C20" s="14" t="n">
        <f aca="false">C17+C18+C19</f>
        <v>1</v>
      </c>
    </row>
    <row r="22" customFormat="false" ht="17.15" hidden="false" customHeight="false" outlineLevel="0" collapsed="false">
      <c r="B22" s="7" t="s">
        <v>34</v>
      </c>
    </row>
    <row r="23" customFormat="false" ht="17.15" hidden="false" customHeight="false" outlineLevel="0" collapsed="false">
      <c r="B23" s="3" t="s">
        <v>35</v>
      </c>
      <c r="C23" s="9" t="n">
        <v>4000</v>
      </c>
    </row>
    <row r="24" customFormat="false" ht="17.15" hidden="false" customHeight="false" outlineLevel="0" collapsed="false">
      <c r="B24" s="8" t="s">
        <v>36</v>
      </c>
      <c r="C24" s="9" t="n">
        <v>3000</v>
      </c>
    </row>
    <row r="25" customFormat="false" ht="17.15" hidden="false" customHeight="false" outlineLevel="0" collapsed="false">
      <c r="B25" s="15" t="s">
        <v>37</v>
      </c>
      <c r="C25" s="16" t="n">
        <f aca="false">SUM(C23:C24)</f>
        <v>7000</v>
      </c>
      <c r="D25" s="11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40"/>
    <col collapsed="false" customWidth="true" hidden="false" outlineLevel="0" max="3" min="3" style="0" width="14"/>
  </cols>
  <sheetData>
    <row r="2" customFormat="false" ht="20.85" hidden="false" customHeight="false" outlineLevel="0" collapsed="false">
      <c r="B2" s="5" t="s">
        <v>39</v>
      </c>
    </row>
    <row r="4" customFormat="false" ht="17.15" hidden="false" customHeight="false" outlineLevel="0" collapsed="false">
      <c r="B4" s="8" t="s">
        <v>40</v>
      </c>
      <c r="C4" s="17" t="n">
        <f aca="false">'1.가정'!C12</f>
        <v>13</v>
      </c>
    </row>
    <row r="5" customFormat="false" ht="17.15" hidden="false" customHeight="false" outlineLevel="0" collapsed="false">
      <c r="B5" s="8" t="s">
        <v>41</v>
      </c>
      <c r="C5" s="17" t="n">
        <f aca="false">'1.가정'!C13</f>
        <v>5.5</v>
      </c>
    </row>
    <row r="6" customFormat="false" ht="17.15" hidden="false" customHeight="false" outlineLevel="0" collapsed="false">
      <c r="B6" s="8" t="s">
        <v>32</v>
      </c>
      <c r="C6" s="17" t="n">
        <f aca="false">'1.가정'!C14</f>
        <v>9.25</v>
      </c>
    </row>
    <row r="8" customFormat="false" ht="17.15" hidden="false" customHeight="false" outlineLevel="0" collapsed="false">
      <c r="B8" s="18" t="s">
        <v>42</v>
      </c>
      <c r="C8" s="19" t="n">
        <f aca="false">'1.가정'!C17*C4+'1.가정'!C18*C5+'1.가정'!C19*C6</f>
        <v>9.0625</v>
      </c>
    </row>
    <row r="9" customFormat="false" ht="15" hidden="false" customHeight="false" outlineLevel="0" collapsed="false">
      <c r="B9" s="6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30"/>
    <col collapsed="false" customWidth="true" hidden="false" outlineLevel="0" max="6" min="3" style="0" width="11"/>
    <col collapsed="false" customWidth="true" hidden="false" outlineLevel="0" max="7" min="7" style="0" width="46"/>
  </cols>
  <sheetData>
    <row r="2" customFormat="false" ht="20.85" hidden="false" customHeight="false" outlineLevel="0" collapsed="false">
      <c r="B2" s="5" t="s">
        <v>44</v>
      </c>
    </row>
    <row r="4" customFormat="false" ht="15" hidden="false" customHeight="false" outlineLevel="0" collapsed="false">
      <c r="C4" s="20" t="s">
        <v>45</v>
      </c>
      <c r="D4" s="20" t="s">
        <v>46</v>
      </c>
      <c r="E4" s="20" t="s">
        <v>47</v>
      </c>
    </row>
    <row r="5" customFormat="false" ht="17.15" hidden="false" customHeight="false" outlineLevel="0" collapsed="false">
      <c r="B5" s="8" t="s">
        <v>48</v>
      </c>
      <c r="C5" s="9" t="n">
        <v>1000</v>
      </c>
      <c r="D5" s="9" t="n">
        <v>2000</v>
      </c>
      <c r="E5" s="9" t="n">
        <v>3000</v>
      </c>
      <c r="G5" s="11" t="s">
        <v>49</v>
      </c>
    </row>
    <row r="6" customFormat="false" ht="17.15" hidden="false" customHeight="false" outlineLevel="0" collapsed="false">
      <c r="B6" s="8" t="s">
        <v>50</v>
      </c>
      <c r="C6" s="16" t="n">
        <f aca="false">6*C5</f>
        <v>6000</v>
      </c>
      <c r="D6" s="16" t="n">
        <f aca="false">6*D5</f>
        <v>12000</v>
      </c>
      <c r="E6" s="16" t="n">
        <f aca="false">6*E5</f>
        <v>18000</v>
      </c>
    </row>
    <row r="7" customFormat="false" ht="17.15" hidden="false" customHeight="false" outlineLevel="0" collapsed="false">
      <c r="B7" s="8" t="s">
        <v>51</v>
      </c>
      <c r="C7" s="9" t="n">
        <v>650</v>
      </c>
      <c r="D7" s="9" t="n">
        <v>1450</v>
      </c>
      <c r="E7" s="9" t="n">
        <v>1450</v>
      </c>
    </row>
    <row r="8" customFormat="false" ht="17.15" hidden="false" customHeight="false" outlineLevel="0" collapsed="false">
      <c r="B8" s="8" t="s">
        <v>52</v>
      </c>
      <c r="C8" s="9" t="n">
        <v>2000</v>
      </c>
      <c r="D8" s="9" t="n">
        <v>5000</v>
      </c>
      <c r="E8" s="9" t="n">
        <v>5000</v>
      </c>
      <c r="G8" s="6" t="s">
        <v>53</v>
      </c>
    </row>
    <row r="9" customFormat="false" ht="17.15" hidden="false" customHeight="false" outlineLevel="0" collapsed="false">
      <c r="B9" s="8" t="s">
        <v>54</v>
      </c>
      <c r="C9" s="9" t="n">
        <v>1100</v>
      </c>
      <c r="D9" s="9" t="n">
        <v>1800</v>
      </c>
      <c r="E9" s="9" t="n">
        <v>1800</v>
      </c>
    </row>
    <row r="11" customFormat="false" ht="17.15" hidden="false" customHeight="false" outlineLevel="0" collapsed="false">
      <c r="B11" s="21" t="s">
        <v>55</v>
      </c>
      <c r="C11" s="22" t="n">
        <f aca="false">SUM(C6:C9)</f>
        <v>9750</v>
      </c>
      <c r="D11" s="22" t="n">
        <f aca="false">SUM(D6:D9)</f>
        <v>20250</v>
      </c>
      <c r="E11" s="22" t="n">
        <f aca="false">SUM(E6:E9)</f>
        <v>26250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T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34"/>
    <col collapsed="false" customWidth="true" hidden="false" outlineLevel="0" max="20" min="3" style="0" width="9.51"/>
  </cols>
  <sheetData>
    <row r="2" customFormat="false" ht="20.85" hidden="false" customHeight="false" outlineLevel="0" collapsed="false">
      <c r="B2" s="1" t="s">
        <v>56</v>
      </c>
    </row>
    <row r="3" customFormat="false" ht="15" hidden="false" customHeight="false" outlineLevel="0" collapsed="false">
      <c r="B3" s="6" t="s">
        <v>57</v>
      </c>
    </row>
    <row r="5" customFormat="false" ht="15" hidden="false" customHeight="false" outlineLevel="0" collapsed="false">
      <c r="B5" s="21" t="s">
        <v>58</v>
      </c>
      <c r="C5" s="20" t="s">
        <v>45</v>
      </c>
      <c r="D5" s="20" t="s">
        <v>45</v>
      </c>
      <c r="E5" s="20" t="s">
        <v>45</v>
      </c>
      <c r="F5" s="20" t="s">
        <v>45</v>
      </c>
      <c r="G5" s="20" t="s">
        <v>45</v>
      </c>
      <c r="H5" s="20" t="s">
        <v>45</v>
      </c>
      <c r="I5" s="20" t="s">
        <v>46</v>
      </c>
      <c r="J5" s="20" t="s">
        <v>46</v>
      </c>
      <c r="K5" s="20" t="s">
        <v>46</v>
      </c>
      <c r="L5" s="20" t="s">
        <v>46</v>
      </c>
      <c r="M5" s="20" t="s">
        <v>46</v>
      </c>
      <c r="N5" s="20" t="s">
        <v>46</v>
      </c>
      <c r="O5" s="20" t="s">
        <v>47</v>
      </c>
      <c r="P5" s="20" t="s">
        <v>47</v>
      </c>
      <c r="Q5" s="20" t="s">
        <v>47</v>
      </c>
      <c r="R5" s="20" t="s">
        <v>47</v>
      </c>
      <c r="S5" s="20" t="s">
        <v>47</v>
      </c>
      <c r="T5" s="20" t="s">
        <v>47</v>
      </c>
    </row>
    <row r="6" customFormat="false" ht="15" hidden="false" customHeight="false" outlineLevel="0" collapsed="false">
      <c r="B6" s="15" t="s">
        <v>59</v>
      </c>
      <c r="C6" s="23" t="s">
        <v>60</v>
      </c>
      <c r="D6" s="23" t="s">
        <v>61</v>
      </c>
      <c r="E6" s="23" t="s">
        <v>62</v>
      </c>
      <c r="F6" s="23" t="s">
        <v>63</v>
      </c>
      <c r="G6" s="23" t="s">
        <v>64</v>
      </c>
      <c r="H6" s="23" t="s">
        <v>65</v>
      </c>
      <c r="I6" s="23" t="s">
        <v>66</v>
      </c>
      <c r="J6" s="23" t="s">
        <v>67</v>
      </c>
      <c r="K6" s="23" t="s">
        <v>68</v>
      </c>
      <c r="L6" s="23" t="s">
        <v>69</v>
      </c>
      <c r="M6" s="23" t="s">
        <v>70</v>
      </c>
      <c r="N6" s="23" t="s">
        <v>71</v>
      </c>
      <c r="O6" s="23" t="s">
        <v>72</v>
      </c>
      <c r="P6" s="23" t="s">
        <v>73</v>
      </c>
      <c r="Q6" s="23" t="s">
        <v>74</v>
      </c>
      <c r="R6" s="23" t="s">
        <v>75</v>
      </c>
      <c r="S6" s="23" t="s">
        <v>76</v>
      </c>
      <c r="T6" s="23" t="s">
        <v>77</v>
      </c>
    </row>
    <row r="7" customFormat="false" ht="17.15" hidden="false" customHeight="false" outlineLevel="0" collapsed="false">
      <c r="B7" s="24" t="s">
        <v>78</v>
      </c>
    </row>
    <row r="8" customFormat="false" ht="17.15" hidden="false" customHeight="false" outlineLevel="0" collapsed="false">
      <c r="B8" s="8" t="s">
        <v>79</v>
      </c>
      <c r="D8" s="13" t="n">
        <v>1</v>
      </c>
      <c r="E8" s="13" t="n">
        <v>1</v>
      </c>
      <c r="F8" s="13" t="n">
        <v>1</v>
      </c>
      <c r="G8" s="13" t="n">
        <v>1</v>
      </c>
      <c r="H8" s="13" t="n">
        <v>1</v>
      </c>
      <c r="I8" s="13" t="n">
        <v>0.25</v>
      </c>
      <c r="J8" s="13" t="n">
        <v>0.25</v>
      </c>
      <c r="K8" s="13" t="n">
        <v>0.2</v>
      </c>
      <c r="L8" s="13" t="n">
        <v>0.2</v>
      </c>
      <c r="M8" s="13" t="n">
        <v>0.2</v>
      </c>
      <c r="N8" s="13" t="n">
        <v>0.2</v>
      </c>
      <c r="O8" s="13" t="n">
        <v>0.2</v>
      </c>
      <c r="P8" s="13" t="n">
        <v>0.15</v>
      </c>
      <c r="Q8" s="13" t="n">
        <v>0.15</v>
      </c>
      <c r="R8" s="13" t="n">
        <v>0.15</v>
      </c>
      <c r="S8" s="13" t="n">
        <v>0.15</v>
      </c>
      <c r="T8" s="13" t="n">
        <v>0.15</v>
      </c>
    </row>
    <row r="9" customFormat="false" ht="15" hidden="false" customHeight="false" outlineLevel="0" collapsed="false">
      <c r="B9" s="8" t="s">
        <v>80</v>
      </c>
      <c r="C9" s="25" t="n">
        <v>5</v>
      </c>
      <c r="D9" s="26" t="n">
        <f aca="false">ROUND(C9*(1+D8),0)</f>
        <v>10</v>
      </c>
      <c r="E9" s="26" t="n">
        <f aca="false">ROUND(D9*(1+E8),0)</f>
        <v>20</v>
      </c>
      <c r="F9" s="26" t="n">
        <f aca="false">ROUND(E9*(1+F8),0)</f>
        <v>40</v>
      </c>
      <c r="G9" s="26" t="n">
        <f aca="false">ROUND(F9*(1+G8),0)</f>
        <v>80</v>
      </c>
      <c r="H9" s="26" t="n">
        <f aca="false">ROUND(G9*(1+H8),0)</f>
        <v>160</v>
      </c>
      <c r="I9" s="26" t="n">
        <f aca="false">ROUND(H9*(1+I8),0)</f>
        <v>200</v>
      </c>
      <c r="J9" s="26" t="n">
        <f aca="false">ROUND(I9*(1+J8),0)</f>
        <v>250</v>
      </c>
      <c r="K9" s="26" t="n">
        <f aca="false">ROUND(J9*(1+K8),0)</f>
        <v>300</v>
      </c>
      <c r="L9" s="26" t="n">
        <f aca="false">ROUND(K9*(1+L8),0)</f>
        <v>360</v>
      </c>
      <c r="M9" s="26" t="n">
        <f aca="false">ROUND(L9*(1+M8),0)</f>
        <v>432</v>
      </c>
      <c r="N9" s="26" t="n">
        <f aca="false">ROUND(M9*(1+N8),0)</f>
        <v>518</v>
      </c>
      <c r="O9" s="26" t="n">
        <f aca="false">ROUND(N9*(1+O8),0)</f>
        <v>622</v>
      </c>
      <c r="P9" s="26" t="n">
        <f aca="false">ROUND(O9*(1+P8),0)</f>
        <v>715</v>
      </c>
      <c r="Q9" s="26" t="n">
        <f aca="false">ROUND(P9*(1+Q8),0)</f>
        <v>822</v>
      </c>
      <c r="R9" s="26" t="n">
        <f aca="false">ROUND(Q9*(1+R8),0)</f>
        <v>945</v>
      </c>
      <c r="S9" s="26" t="n">
        <f aca="false">ROUND(R9*(1+S8),0)</f>
        <v>1087</v>
      </c>
      <c r="T9" s="26" t="n">
        <f aca="false">ROUND(S9*(1+T8),0)</f>
        <v>1250</v>
      </c>
    </row>
    <row r="10" customFormat="false" ht="15" hidden="false" customHeight="false" outlineLevel="0" collapsed="false">
      <c r="B10" s="8" t="s">
        <v>81</v>
      </c>
      <c r="C10" s="27" t="n">
        <v>2</v>
      </c>
      <c r="D10" s="27" t="n">
        <v>2.3</v>
      </c>
      <c r="E10" s="27" t="n">
        <v>2.6</v>
      </c>
      <c r="F10" s="27" t="n">
        <v>2.9</v>
      </c>
      <c r="G10" s="27" t="n">
        <v>3.2</v>
      </c>
      <c r="H10" s="27" t="n">
        <v>3.5</v>
      </c>
      <c r="I10" s="27" t="n">
        <v>3.7</v>
      </c>
      <c r="J10" s="27" t="n">
        <v>3.9</v>
      </c>
      <c r="K10" s="27" t="n">
        <v>4.1</v>
      </c>
      <c r="L10" s="27" t="n">
        <v>4.3</v>
      </c>
      <c r="M10" s="27" t="n">
        <v>4.5</v>
      </c>
      <c r="N10" s="27" t="n">
        <v>4.6</v>
      </c>
      <c r="O10" s="27" t="n">
        <v>4.7</v>
      </c>
      <c r="P10" s="27" t="n">
        <v>4.8</v>
      </c>
      <c r="Q10" s="27" t="n">
        <v>4.9</v>
      </c>
      <c r="R10" s="27" t="n">
        <v>5</v>
      </c>
      <c r="S10" s="27" t="n">
        <v>5</v>
      </c>
      <c r="T10" s="27" t="n">
        <v>5</v>
      </c>
    </row>
    <row r="12" customFormat="false" ht="17.15" hidden="false" customHeight="false" outlineLevel="0" collapsed="false">
      <c r="B12" s="24" t="s">
        <v>82</v>
      </c>
    </row>
    <row r="13" customFormat="false" ht="17.15" hidden="false" customHeight="false" outlineLevel="0" collapsed="false">
      <c r="B13" s="8" t="s">
        <v>83</v>
      </c>
      <c r="C13" s="26" t="n">
        <f aca="false">C9*C10</f>
        <v>10</v>
      </c>
      <c r="D13" s="26" t="n">
        <f aca="false">D9*D10</f>
        <v>23</v>
      </c>
      <c r="E13" s="26" t="n">
        <f aca="false">E9*E10</f>
        <v>52</v>
      </c>
      <c r="F13" s="26" t="n">
        <f aca="false">F9*F10</f>
        <v>116</v>
      </c>
      <c r="G13" s="26" t="n">
        <f aca="false">G9*G10</f>
        <v>256</v>
      </c>
      <c r="H13" s="26" t="n">
        <f aca="false">H9*H10</f>
        <v>560</v>
      </c>
      <c r="I13" s="26" t="n">
        <f aca="false">I9*I10</f>
        <v>740</v>
      </c>
      <c r="J13" s="26" t="n">
        <f aca="false">J9*J10</f>
        <v>975</v>
      </c>
      <c r="K13" s="26" t="n">
        <f aca="false">K9*K10</f>
        <v>1230</v>
      </c>
      <c r="L13" s="26" t="n">
        <f aca="false">L9*L10</f>
        <v>1548</v>
      </c>
      <c r="M13" s="26" t="n">
        <f aca="false">M9*M10</f>
        <v>1944</v>
      </c>
      <c r="N13" s="26" t="n">
        <f aca="false">N9*N10</f>
        <v>2382.8</v>
      </c>
      <c r="O13" s="26" t="n">
        <f aca="false">O9*O10</f>
        <v>2923.4</v>
      </c>
      <c r="P13" s="26" t="n">
        <f aca="false">P9*P10</f>
        <v>3432</v>
      </c>
      <c r="Q13" s="26" t="n">
        <f aca="false">Q9*Q10</f>
        <v>4027.8</v>
      </c>
      <c r="R13" s="26" t="n">
        <f aca="false">R9*R10</f>
        <v>4725</v>
      </c>
      <c r="S13" s="26" t="n">
        <f aca="false">S9*S10</f>
        <v>5435</v>
      </c>
      <c r="T13" s="26" t="n">
        <f aca="false">T9*T10</f>
        <v>6250</v>
      </c>
    </row>
    <row r="14" customFormat="false" ht="17.15" hidden="false" customHeight="false" outlineLevel="0" collapsed="false">
      <c r="B14" s="8" t="s">
        <v>84</v>
      </c>
      <c r="C14" s="26" t="n">
        <f aca="false">C13/('1.가정'!$C$18+'1.가정'!$C$19)</f>
        <v>16.6666666666667</v>
      </c>
      <c r="D14" s="26" t="n">
        <f aca="false">D13/('1.가정'!$C$18+'1.가정'!$C$19)</f>
        <v>38.3333333333333</v>
      </c>
      <c r="E14" s="26" t="n">
        <f aca="false">E13/('1.가정'!$C$18+'1.가정'!$C$19)</f>
        <v>86.6666666666667</v>
      </c>
      <c r="F14" s="26" t="n">
        <f aca="false">F13/('1.가정'!$C$18+'1.가정'!$C$19)</f>
        <v>193.333333333333</v>
      </c>
      <c r="G14" s="26" t="n">
        <f aca="false">G13/('1.가정'!$C$18+'1.가정'!$C$19)</f>
        <v>426.666666666667</v>
      </c>
      <c r="H14" s="26" t="n">
        <f aca="false">H13/('1.가정'!$C$18+'1.가정'!$C$19)</f>
        <v>933.333333333333</v>
      </c>
      <c r="I14" s="26" t="n">
        <f aca="false">I13/('1.가정'!$C$18+'1.가정'!$C$19)</f>
        <v>1233.33333333333</v>
      </c>
      <c r="J14" s="26" t="n">
        <f aca="false">J13/('1.가정'!$C$18+'1.가정'!$C$19)</f>
        <v>1625</v>
      </c>
      <c r="K14" s="26" t="n">
        <f aca="false">K13/('1.가정'!$C$18+'1.가정'!$C$19)</f>
        <v>2050</v>
      </c>
      <c r="L14" s="26" t="n">
        <f aca="false">L13/('1.가정'!$C$18+'1.가정'!$C$19)</f>
        <v>2580</v>
      </c>
      <c r="M14" s="26" t="n">
        <f aca="false">M13/('1.가정'!$C$18+'1.가정'!$C$19)</f>
        <v>3240</v>
      </c>
      <c r="N14" s="26" t="n">
        <f aca="false">N13/('1.가정'!$C$18+'1.가정'!$C$19)</f>
        <v>3971.33333333333</v>
      </c>
      <c r="O14" s="26" t="n">
        <f aca="false">O13/('1.가정'!$C$18+'1.가정'!$C$19)</f>
        <v>4872.33333333333</v>
      </c>
      <c r="P14" s="26" t="n">
        <f aca="false">P13/('1.가정'!$C$18+'1.가정'!$C$19)</f>
        <v>5720</v>
      </c>
      <c r="Q14" s="26" t="n">
        <f aca="false">Q13/('1.가정'!$C$18+'1.가정'!$C$19)</f>
        <v>6713</v>
      </c>
      <c r="R14" s="26" t="n">
        <f aca="false">R13/('1.가정'!$C$18+'1.가정'!$C$19)</f>
        <v>7875</v>
      </c>
      <c r="S14" s="26" t="n">
        <f aca="false">S13/('1.가정'!$C$18+'1.가정'!$C$19)</f>
        <v>9058.33333333333</v>
      </c>
      <c r="T14" s="26" t="n">
        <f aca="false">T13/('1.가정'!$C$18+'1.가정'!$C$19)</f>
        <v>10416.6666666667</v>
      </c>
    </row>
    <row r="15" customFormat="false" ht="17.15" hidden="false" customHeight="false" outlineLevel="0" collapsed="false">
      <c r="B15" s="8" t="s">
        <v>85</v>
      </c>
      <c r="C15" s="26" t="n">
        <f aca="false">C14*'1.가정'!$C$17</f>
        <v>6.66666666666667</v>
      </c>
      <c r="D15" s="26" t="n">
        <f aca="false">D14*'1.가정'!$C$17</f>
        <v>15.3333333333333</v>
      </c>
      <c r="E15" s="26" t="n">
        <f aca="false">E14*'1.가정'!$C$17</f>
        <v>34.6666666666667</v>
      </c>
      <c r="F15" s="26" t="n">
        <f aca="false">F14*'1.가정'!$C$17</f>
        <v>77.3333333333333</v>
      </c>
      <c r="G15" s="26" t="n">
        <f aca="false">G14*'1.가정'!$C$17</f>
        <v>170.666666666667</v>
      </c>
      <c r="H15" s="26" t="n">
        <f aca="false">H14*'1.가정'!$C$17</f>
        <v>373.333333333333</v>
      </c>
      <c r="I15" s="26" t="n">
        <f aca="false">I14*'1.가정'!$C$17</f>
        <v>493.333333333333</v>
      </c>
      <c r="J15" s="26" t="n">
        <f aca="false">J14*'1.가정'!$C$17</f>
        <v>650</v>
      </c>
      <c r="K15" s="26" t="n">
        <f aca="false">K14*'1.가정'!$C$17</f>
        <v>820</v>
      </c>
      <c r="L15" s="26" t="n">
        <f aca="false">L14*'1.가정'!$C$17</f>
        <v>1032</v>
      </c>
      <c r="M15" s="26" t="n">
        <f aca="false">M14*'1.가정'!$C$17</f>
        <v>1296</v>
      </c>
      <c r="N15" s="26" t="n">
        <f aca="false">N14*'1.가정'!$C$17</f>
        <v>1588.53333333333</v>
      </c>
      <c r="O15" s="26" t="n">
        <f aca="false">O14*'1.가정'!$C$17</f>
        <v>1948.93333333333</v>
      </c>
      <c r="P15" s="26" t="n">
        <f aca="false">P14*'1.가정'!$C$17</f>
        <v>2288</v>
      </c>
      <c r="Q15" s="26" t="n">
        <f aca="false">Q14*'1.가정'!$C$17</f>
        <v>2685.2</v>
      </c>
      <c r="R15" s="26" t="n">
        <f aca="false">R14*'1.가정'!$C$17</f>
        <v>3150</v>
      </c>
      <c r="S15" s="26" t="n">
        <f aca="false">S14*'1.가정'!$C$17</f>
        <v>3623.33333333333</v>
      </c>
      <c r="T15" s="26" t="n">
        <f aca="false">T14*'1.가정'!$C$17</f>
        <v>4166.66666666667</v>
      </c>
    </row>
    <row r="16" customFormat="false" ht="17.15" hidden="false" customHeight="false" outlineLevel="0" collapsed="false">
      <c r="B16" s="8" t="s">
        <v>86</v>
      </c>
      <c r="C16" s="26" t="n">
        <f aca="false">C14*'1.가정'!$C$18</f>
        <v>7.5</v>
      </c>
      <c r="D16" s="26" t="n">
        <f aca="false">D14*'1.가정'!$C$18</f>
        <v>17.25</v>
      </c>
      <c r="E16" s="26" t="n">
        <f aca="false">E14*'1.가정'!$C$18</f>
        <v>39</v>
      </c>
      <c r="F16" s="26" t="n">
        <f aca="false">F14*'1.가정'!$C$18</f>
        <v>87</v>
      </c>
      <c r="G16" s="26" t="n">
        <f aca="false">G14*'1.가정'!$C$18</f>
        <v>192</v>
      </c>
      <c r="H16" s="26" t="n">
        <f aca="false">H14*'1.가정'!$C$18</f>
        <v>420</v>
      </c>
      <c r="I16" s="26" t="n">
        <f aca="false">I14*'1.가정'!$C$18</f>
        <v>555</v>
      </c>
      <c r="J16" s="26" t="n">
        <f aca="false">J14*'1.가정'!$C$18</f>
        <v>731.25</v>
      </c>
      <c r="K16" s="26" t="n">
        <f aca="false">K14*'1.가정'!$C$18</f>
        <v>922.5</v>
      </c>
      <c r="L16" s="26" t="n">
        <f aca="false">L14*'1.가정'!$C$18</f>
        <v>1161</v>
      </c>
      <c r="M16" s="26" t="n">
        <f aca="false">M14*'1.가정'!$C$18</f>
        <v>1458</v>
      </c>
      <c r="N16" s="26" t="n">
        <f aca="false">N14*'1.가정'!$C$18</f>
        <v>1787.1</v>
      </c>
      <c r="O16" s="26" t="n">
        <f aca="false">O14*'1.가정'!$C$18</f>
        <v>2192.55</v>
      </c>
      <c r="P16" s="26" t="n">
        <f aca="false">P14*'1.가정'!$C$18</f>
        <v>2574</v>
      </c>
      <c r="Q16" s="26" t="n">
        <f aca="false">Q14*'1.가정'!$C$18</f>
        <v>3020.85</v>
      </c>
      <c r="R16" s="26" t="n">
        <f aca="false">R14*'1.가정'!$C$18</f>
        <v>3543.75</v>
      </c>
      <c r="S16" s="26" t="n">
        <f aca="false">S14*'1.가정'!$C$18</f>
        <v>4076.25</v>
      </c>
      <c r="T16" s="26" t="n">
        <f aca="false">T14*'1.가정'!$C$18</f>
        <v>4687.5</v>
      </c>
    </row>
    <row r="17" customFormat="false" ht="17.15" hidden="false" customHeight="false" outlineLevel="0" collapsed="false">
      <c r="B17" s="8" t="s">
        <v>87</v>
      </c>
      <c r="C17" s="26" t="n">
        <f aca="false">C14*'1.가정'!$C$19</f>
        <v>2.5</v>
      </c>
      <c r="D17" s="26" t="n">
        <f aca="false">D14*'1.가정'!$C$19</f>
        <v>5.75</v>
      </c>
      <c r="E17" s="26" t="n">
        <f aca="false">E14*'1.가정'!$C$19</f>
        <v>13</v>
      </c>
      <c r="F17" s="26" t="n">
        <f aca="false">F14*'1.가정'!$C$19</f>
        <v>29</v>
      </c>
      <c r="G17" s="26" t="n">
        <f aca="false">G14*'1.가정'!$C$19</f>
        <v>64</v>
      </c>
      <c r="H17" s="26" t="n">
        <f aca="false">H14*'1.가정'!$C$19</f>
        <v>140</v>
      </c>
      <c r="I17" s="26" t="n">
        <f aca="false">I14*'1.가정'!$C$19</f>
        <v>185</v>
      </c>
      <c r="J17" s="26" t="n">
        <f aca="false">J14*'1.가정'!$C$19</f>
        <v>243.75</v>
      </c>
      <c r="K17" s="26" t="n">
        <f aca="false">K14*'1.가정'!$C$19</f>
        <v>307.5</v>
      </c>
      <c r="L17" s="26" t="n">
        <f aca="false">L14*'1.가정'!$C$19</f>
        <v>387</v>
      </c>
      <c r="M17" s="26" t="n">
        <f aca="false">M14*'1.가정'!$C$19</f>
        <v>486</v>
      </c>
      <c r="N17" s="26" t="n">
        <f aca="false">N14*'1.가정'!$C$19</f>
        <v>595.7</v>
      </c>
      <c r="O17" s="26" t="n">
        <f aca="false">O14*'1.가정'!$C$19</f>
        <v>730.85</v>
      </c>
      <c r="P17" s="26" t="n">
        <f aca="false">P14*'1.가정'!$C$19</f>
        <v>858</v>
      </c>
      <c r="Q17" s="26" t="n">
        <f aca="false">Q14*'1.가정'!$C$19</f>
        <v>1006.95</v>
      </c>
      <c r="R17" s="26" t="n">
        <f aca="false">R14*'1.가정'!$C$19</f>
        <v>1181.25</v>
      </c>
      <c r="S17" s="26" t="n">
        <f aca="false">S14*'1.가정'!$C$19</f>
        <v>1358.75</v>
      </c>
      <c r="T17" s="26" t="n">
        <f aca="false">T14*'1.가정'!$C$19</f>
        <v>1562.5</v>
      </c>
    </row>
    <row r="18" customFormat="false" ht="15" hidden="false" customHeight="false" outlineLevel="0" collapsed="false">
      <c r="B18" s="3" t="s">
        <v>88</v>
      </c>
      <c r="C18" s="16" t="n">
        <f aca="false">C14*'1.가정'!$C$6</f>
        <v>833.333333333333</v>
      </c>
      <c r="D18" s="16" t="n">
        <f aca="false">D14*'1.가정'!$C$6</f>
        <v>1916.66666666667</v>
      </c>
      <c r="E18" s="16" t="n">
        <f aca="false">E14*'1.가정'!$C$6</f>
        <v>4333.33333333333</v>
      </c>
      <c r="F18" s="16" t="n">
        <f aca="false">F14*'1.가정'!$C$6</f>
        <v>9666.66666666667</v>
      </c>
      <c r="G18" s="16" t="n">
        <f aca="false">G14*'1.가정'!$C$6</f>
        <v>21333.3333333333</v>
      </c>
      <c r="H18" s="16" t="n">
        <f aca="false">H14*'1.가정'!$C$6</f>
        <v>46666.6666666667</v>
      </c>
      <c r="I18" s="16" t="n">
        <f aca="false">I14*'1.가정'!$C$6</f>
        <v>61666.6666666667</v>
      </c>
      <c r="J18" s="16" t="n">
        <f aca="false">J14*'1.가정'!$C$6</f>
        <v>81250</v>
      </c>
      <c r="K18" s="16" t="n">
        <f aca="false">K14*'1.가정'!$C$6</f>
        <v>102500</v>
      </c>
      <c r="L18" s="16" t="n">
        <f aca="false">L14*'1.가정'!$C$6</f>
        <v>129000</v>
      </c>
      <c r="M18" s="16" t="n">
        <f aca="false">M14*'1.가정'!$C$6</f>
        <v>162000</v>
      </c>
      <c r="N18" s="16" t="n">
        <f aca="false">N14*'1.가정'!$C$6</f>
        <v>198566.666666667</v>
      </c>
      <c r="O18" s="16" t="n">
        <f aca="false">O14*'1.가정'!$C$6</f>
        <v>243616.666666667</v>
      </c>
      <c r="P18" s="16" t="n">
        <f aca="false">P14*'1.가정'!$C$6</f>
        <v>286000</v>
      </c>
      <c r="Q18" s="16" t="n">
        <f aca="false">Q14*'1.가정'!$C$6</f>
        <v>335650</v>
      </c>
      <c r="R18" s="16" t="n">
        <f aca="false">R14*'1.가정'!$C$6</f>
        <v>393750</v>
      </c>
      <c r="S18" s="16" t="n">
        <f aca="false">S14*'1.가정'!$C$6</f>
        <v>452916.666666667</v>
      </c>
      <c r="T18" s="16" t="n">
        <f aca="false">T14*'1.가정'!$C$6</f>
        <v>520833.333333333</v>
      </c>
    </row>
    <row r="20" customFormat="false" ht="17.15" hidden="false" customHeight="false" outlineLevel="0" collapsed="false">
      <c r="B20" s="24" t="s">
        <v>89</v>
      </c>
    </row>
    <row r="21" customFormat="false" ht="17.15" hidden="false" customHeight="false" outlineLevel="0" collapsed="false">
      <c r="B21" s="8" t="s">
        <v>90</v>
      </c>
      <c r="C21" s="16" t="n">
        <f aca="false">C15*'1.가정'!$C$12</f>
        <v>86.6666666666667</v>
      </c>
      <c r="D21" s="16" t="n">
        <f aca="false">D15*'1.가정'!$C$12</f>
        <v>199.333333333333</v>
      </c>
      <c r="E21" s="16" t="n">
        <f aca="false">E15*'1.가정'!$C$12</f>
        <v>450.666666666667</v>
      </c>
      <c r="F21" s="16" t="n">
        <f aca="false">F15*'1.가정'!$C$12</f>
        <v>1005.33333333333</v>
      </c>
      <c r="G21" s="16" t="n">
        <f aca="false">G15*'1.가정'!$C$12</f>
        <v>2218.66666666667</v>
      </c>
      <c r="H21" s="16" t="n">
        <f aca="false">H15*'1.가정'!$C$12</f>
        <v>4853.33333333333</v>
      </c>
      <c r="I21" s="16" t="n">
        <f aca="false">I15*'1.가정'!$C$12</f>
        <v>6413.33333333334</v>
      </c>
      <c r="J21" s="16" t="n">
        <f aca="false">J15*'1.가정'!$C$12</f>
        <v>8450</v>
      </c>
      <c r="K21" s="16" t="n">
        <f aca="false">K15*'1.가정'!$C$12</f>
        <v>10660</v>
      </c>
      <c r="L21" s="16" t="n">
        <f aca="false">L15*'1.가정'!$C$12</f>
        <v>13416</v>
      </c>
      <c r="M21" s="16" t="n">
        <f aca="false">M15*'1.가정'!$C$12</f>
        <v>16848</v>
      </c>
      <c r="N21" s="16" t="n">
        <f aca="false">N15*'1.가정'!$C$12</f>
        <v>20650.9333333333</v>
      </c>
      <c r="O21" s="16" t="n">
        <f aca="false">O15*'1.가정'!$C$12</f>
        <v>25336.1333333333</v>
      </c>
      <c r="P21" s="16" t="n">
        <f aca="false">P15*'1.가정'!$C$12</f>
        <v>29744</v>
      </c>
      <c r="Q21" s="16" t="n">
        <f aca="false">Q15*'1.가정'!$C$12</f>
        <v>34907.6</v>
      </c>
      <c r="R21" s="16" t="n">
        <f aca="false">R15*'1.가정'!$C$12</f>
        <v>40950</v>
      </c>
      <c r="S21" s="16" t="n">
        <f aca="false">S15*'1.가정'!$C$12</f>
        <v>47103.3333333333</v>
      </c>
      <c r="T21" s="16" t="n">
        <f aca="false">T15*'1.가정'!$C$12</f>
        <v>54166.6666666667</v>
      </c>
    </row>
    <row r="22" customFormat="false" ht="17.15" hidden="false" customHeight="false" outlineLevel="0" collapsed="false">
      <c r="B22" s="8" t="s">
        <v>91</v>
      </c>
      <c r="C22" s="16" t="n">
        <f aca="false">C16*'1.가정'!$C$13</f>
        <v>41.25</v>
      </c>
      <c r="D22" s="16" t="n">
        <f aca="false">D16*'1.가정'!$C$13</f>
        <v>94.875</v>
      </c>
      <c r="E22" s="16" t="n">
        <f aca="false">E16*'1.가정'!$C$13</f>
        <v>214.5</v>
      </c>
      <c r="F22" s="16" t="n">
        <f aca="false">F16*'1.가정'!$C$13</f>
        <v>478.5</v>
      </c>
      <c r="G22" s="16" t="n">
        <f aca="false">G16*'1.가정'!$C$13</f>
        <v>1056</v>
      </c>
      <c r="H22" s="16" t="n">
        <f aca="false">H16*'1.가정'!$C$13</f>
        <v>2310</v>
      </c>
      <c r="I22" s="16" t="n">
        <f aca="false">I16*'1.가정'!$C$13</f>
        <v>3052.5</v>
      </c>
      <c r="J22" s="16" t="n">
        <f aca="false">J16*'1.가정'!$C$13</f>
        <v>4021.875</v>
      </c>
      <c r="K22" s="16" t="n">
        <f aca="false">K16*'1.가정'!$C$13</f>
        <v>5073.75</v>
      </c>
      <c r="L22" s="16" t="n">
        <f aca="false">L16*'1.가정'!$C$13</f>
        <v>6385.5</v>
      </c>
      <c r="M22" s="16" t="n">
        <f aca="false">M16*'1.가정'!$C$13</f>
        <v>8019</v>
      </c>
      <c r="N22" s="16" t="n">
        <f aca="false">N16*'1.가정'!$C$13</f>
        <v>9829.05</v>
      </c>
      <c r="O22" s="16" t="n">
        <f aca="false">O16*'1.가정'!$C$13</f>
        <v>12059.025</v>
      </c>
      <c r="P22" s="16" t="n">
        <f aca="false">P16*'1.가정'!$C$13</f>
        <v>14157</v>
      </c>
      <c r="Q22" s="16" t="n">
        <f aca="false">Q16*'1.가정'!$C$13</f>
        <v>16614.675</v>
      </c>
      <c r="R22" s="16" t="n">
        <f aca="false">R16*'1.가정'!$C$13</f>
        <v>19490.625</v>
      </c>
      <c r="S22" s="16" t="n">
        <f aca="false">S16*'1.가정'!$C$13</f>
        <v>22419.375</v>
      </c>
      <c r="T22" s="16" t="n">
        <f aca="false">T16*'1.가정'!$C$13</f>
        <v>25781.25</v>
      </c>
    </row>
    <row r="23" customFormat="false" ht="17.15" hidden="false" customHeight="false" outlineLevel="0" collapsed="false">
      <c r="B23" s="8" t="s">
        <v>92</v>
      </c>
      <c r="C23" s="16" t="n">
        <f aca="false">C17*'1.가정'!$C$14</f>
        <v>23.125</v>
      </c>
      <c r="D23" s="16" t="n">
        <f aca="false">D17*'1.가정'!$C$14</f>
        <v>53.1875</v>
      </c>
      <c r="E23" s="16" t="n">
        <f aca="false">E17*'1.가정'!$C$14</f>
        <v>120.25</v>
      </c>
      <c r="F23" s="16" t="n">
        <f aca="false">F17*'1.가정'!$C$14</f>
        <v>268.25</v>
      </c>
      <c r="G23" s="16" t="n">
        <f aca="false">G17*'1.가정'!$C$14</f>
        <v>592</v>
      </c>
      <c r="H23" s="16" t="n">
        <f aca="false">H17*'1.가정'!$C$14</f>
        <v>1295</v>
      </c>
      <c r="I23" s="16" t="n">
        <f aca="false">I17*'1.가정'!$C$14</f>
        <v>1711.25</v>
      </c>
      <c r="J23" s="16" t="n">
        <f aca="false">J17*'1.가정'!$C$14</f>
        <v>2254.6875</v>
      </c>
      <c r="K23" s="16" t="n">
        <f aca="false">K17*'1.가정'!$C$14</f>
        <v>2844.375</v>
      </c>
      <c r="L23" s="16" t="n">
        <f aca="false">L17*'1.가정'!$C$14</f>
        <v>3579.75</v>
      </c>
      <c r="M23" s="16" t="n">
        <f aca="false">M17*'1.가정'!$C$14</f>
        <v>4495.5</v>
      </c>
      <c r="N23" s="16" t="n">
        <f aca="false">N17*'1.가정'!$C$14</f>
        <v>5510.225</v>
      </c>
      <c r="O23" s="16" t="n">
        <f aca="false">O17*'1.가정'!$C$14</f>
        <v>6760.3625</v>
      </c>
      <c r="P23" s="16" t="n">
        <f aca="false">P17*'1.가정'!$C$14</f>
        <v>7936.5</v>
      </c>
      <c r="Q23" s="16" t="n">
        <f aca="false">Q17*'1.가정'!$C$14</f>
        <v>9314.2875</v>
      </c>
      <c r="R23" s="16" t="n">
        <f aca="false">R17*'1.가정'!$C$14</f>
        <v>10926.5625</v>
      </c>
      <c r="S23" s="16" t="n">
        <f aca="false">S17*'1.가정'!$C$14</f>
        <v>12568.4375</v>
      </c>
      <c r="T23" s="16" t="n">
        <f aca="false">T17*'1.가정'!$C$14</f>
        <v>14453.125</v>
      </c>
    </row>
    <row r="24" customFormat="false" ht="17.15" hidden="false" customHeight="false" outlineLevel="0" collapsed="false">
      <c r="B24" s="21" t="s">
        <v>93</v>
      </c>
      <c r="C24" s="22" t="n">
        <f aca="false">SUM(C21:C23)</f>
        <v>151.041666666667</v>
      </c>
      <c r="D24" s="22" t="n">
        <f aca="false">SUM(D21:D23)</f>
        <v>347.395833333333</v>
      </c>
      <c r="E24" s="22" t="n">
        <f aca="false">SUM(E21:E23)</f>
        <v>785.416666666667</v>
      </c>
      <c r="F24" s="22" t="n">
        <f aca="false">SUM(F21:F23)</f>
        <v>1752.08333333333</v>
      </c>
      <c r="G24" s="22" t="n">
        <f aca="false">SUM(G21:G23)</f>
        <v>3866.66666666667</v>
      </c>
      <c r="H24" s="22" t="n">
        <f aca="false">SUM(H21:H23)</f>
        <v>8458.33333333333</v>
      </c>
      <c r="I24" s="22" t="n">
        <f aca="false">SUM(I21:I23)</f>
        <v>11177.0833333333</v>
      </c>
      <c r="J24" s="22" t="n">
        <f aca="false">SUM(J21:J23)</f>
        <v>14726.5625</v>
      </c>
      <c r="K24" s="22" t="n">
        <f aca="false">SUM(K21:K23)</f>
        <v>18578.125</v>
      </c>
      <c r="L24" s="22" t="n">
        <f aca="false">SUM(L21:L23)</f>
        <v>23381.25</v>
      </c>
      <c r="M24" s="22" t="n">
        <f aca="false">SUM(M21:M23)</f>
        <v>29362.5</v>
      </c>
      <c r="N24" s="22" t="n">
        <f aca="false">SUM(N21:N23)</f>
        <v>35990.2083333333</v>
      </c>
      <c r="O24" s="22" t="n">
        <f aca="false">SUM(O21:O23)</f>
        <v>44155.5208333333</v>
      </c>
      <c r="P24" s="22" t="n">
        <f aca="false">SUM(P21:P23)</f>
        <v>51837.5</v>
      </c>
      <c r="Q24" s="22" t="n">
        <f aca="false">SUM(Q21:Q23)</f>
        <v>60836.5625</v>
      </c>
      <c r="R24" s="22" t="n">
        <f aca="false">SUM(R21:R23)</f>
        <v>71367.1875</v>
      </c>
      <c r="S24" s="22" t="n">
        <f aca="false">SUM(S21:S23)</f>
        <v>82091.1458333333</v>
      </c>
      <c r="T24" s="22" t="n">
        <f aca="false">SUM(T21:T23)</f>
        <v>94401.0416666667</v>
      </c>
    </row>
    <row r="25" customFormat="false" ht="17.15" hidden="false" customHeight="false" outlineLevel="0" collapsed="false">
      <c r="B25" s="8" t="s">
        <v>94</v>
      </c>
      <c r="C25" s="16" t="n">
        <f aca="false">-'3.고정비'!$C$11</f>
        <v>-9750</v>
      </c>
      <c r="D25" s="16" t="n">
        <f aca="false">-'3.고정비'!$C$11</f>
        <v>-9750</v>
      </c>
      <c r="E25" s="16" t="n">
        <f aca="false">-'3.고정비'!$C$11</f>
        <v>-9750</v>
      </c>
      <c r="F25" s="16" t="n">
        <f aca="false">-'3.고정비'!$C$11</f>
        <v>-9750</v>
      </c>
      <c r="G25" s="16" t="n">
        <f aca="false">-'3.고정비'!$C$11</f>
        <v>-9750</v>
      </c>
      <c r="H25" s="16" t="n">
        <f aca="false">-'3.고정비'!$C$11</f>
        <v>-9750</v>
      </c>
      <c r="I25" s="16" t="n">
        <f aca="false">-'3.고정비'!$D$11</f>
        <v>-20250</v>
      </c>
      <c r="J25" s="16" t="n">
        <f aca="false">-'3.고정비'!$D$11</f>
        <v>-20250</v>
      </c>
      <c r="K25" s="16" t="n">
        <f aca="false">-'3.고정비'!$D$11</f>
        <v>-20250</v>
      </c>
      <c r="L25" s="16" t="n">
        <f aca="false">-'3.고정비'!$D$11</f>
        <v>-20250</v>
      </c>
      <c r="M25" s="16" t="n">
        <f aca="false">-'3.고정비'!$D$11</f>
        <v>-20250</v>
      </c>
      <c r="N25" s="16" t="n">
        <f aca="false">-'3.고정비'!$D$11</f>
        <v>-20250</v>
      </c>
      <c r="O25" s="16" t="n">
        <f aca="false">-'3.고정비'!$E$11</f>
        <v>-26250</v>
      </c>
      <c r="P25" s="16" t="n">
        <f aca="false">-'3.고정비'!$E$11</f>
        <v>-26250</v>
      </c>
      <c r="Q25" s="16" t="n">
        <f aca="false">-'3.고정비'!$E$11</f>
        <v>-26250</v>
      </c>
      <c r="R25" s="16" t="n">
        <f aca="false">-'3.고정비'!$E$11</f>
        <v>-26250</v>
      </c>
      <c r="S25" s="16" t="n">
        <f aca="false">-'3.고정비'!$E$11</f>
        <v>-26250</v>
      </c>
      <c r="T25" s="16" t="n">
        <f aca="false">-'3.고정비'!$E$11</f>
        <v>-26250</v>
      </c>
    </row>
    <row r="26" customFormat="false" ht="17.15" hidden="false" customHeight="false" outlineLevel="0" collapsed="false">
      <c r="B26" s="21" t="s">
        <v>95</v>
      </c>
      <c r="C26" s="16" t="n">
        <f aca="false">C24+C25</f>
        <v>-9598.95833333333</v>
      </c>
      <c r="D26" s="16" t="n">
        <f aca="false">D24+D25</f>
        <v>-9402.60416666667</v>
      </c>
      <c r="E26" s="16" t="n">
        <f aca="false">E24+E25</f>
        <v>-8964.58333333333</v>
      </c>
      <c r="F26" s="16" t="n">
        <f aca="false">F24+F25</f>
        <v>-7997.91666666667</v>
      </c>
      <c r="G26" s="16" t="n">
        <f aca="false">G24+G25</f>
        <v>-5883.33333333333</v>
      </c>
      <c r="H26" s="16" t="n">
        <f aca="false">H24+H25</f>
        <v>-1291.66666666667</v>
      </c>
      <c r="I26" s="16" t="n">
        <f aca="false">I24+I25</f>
        <v>-9072.91666666666</v>
      </c>
      <c r="J26" s="16" t="n">
        <f aca="false">J24+J25</f>
        <v>-5523.4375</v>
      </c>
      <c r="K26" s="16" t="n">
        <f aca="false">K24+K25</f>
        <v>-1671.875</v>
      </c>
      <c r="L26" s="16" t="n">
        <f aca="false">L24+L25</f>
        <v>3131.25</v>
      </c>
      <c r="M26" s="16" t="n">
        <f aca="false">M24+M25</f>
        <v>9112.5</v>
      </c>
      <c r="N26" s="16" t="n">
        <f aca="false">N24+N25</f>
        <v>15740.2083333333</v>
      </c>
      <c r="O26" s="16" t="n">
        <f aca="false">O24+O25</f>
        <v>17905.5208333333</v>
      </c>
      <c r="P26" s="16" t="n">
        <f aca="false">P24+P25</f>
        <v>25587.5</v>
      </c>
      <c r="Q26" s="16" t="n">
        <f aca="false">Q24+Q25</f>
        <v>34586.5625</v>
      </c>
      <c r="R26" s="16" t="n">
        <f aca="false">R24+R25</f>
        <v>45117.1875</v>
      </c>
      <c r="S26" s="16" t="n">
        <f aca="false">S24+S25</f>
        <v>55841.1458333333</v>
      </c>
      <c r="T26" s="16" t="n">
        <f aca="false">T24+T25</f>
        <v>68151.0416666667</v>
      </c>
    </row>
    <row r="27" customFormat="false" ht="17.15" hidden="false" customHeight="false" outlineLevel="0" collapsed="false">
      <c r="B27" s="21" t="s">
        <v>96</v>
      </c>
      <c r="C27" s="16" t="n">
        <f aca="false">C26</f>
        <v>-9598.95833333333</v>
      </c>
      <c r="D27" s="16" t="n">
        <f aca="false">D26+C27</f>
        <v>-19001.5625</v>
      </c>
      <c r="E27" s="16" t="n">
        <f aca="false">E26+D27</f>
        <v>-27966.1458333333</v>
      </c>
      <c r="F27" s="16" t="n">
        <f aca="false">F26+E27</f>
        <v>-35964.0625</v>
      </c>
      <c r="G27" s="16" t="n">
        <f aca="false">G26+F27</f>
        <v>-41847.3958333333</v>
      </c>
      <c r="H27" s="16" t="n">
        <f aca="false">H26+G27</f>
        <v>-43139.0625</v>
      </c>
      <c r="I27" s="16" t="n">
        <f aca="false">I26+H27</f>
        <v>-52211.9791666667</v>
      </c>
      <c r="J27" s="16" t="n">
        <f aca="false">J26+I27</f>
        <v>-57735.4166666667</v>
      </c>
      <c r="K27" s="16" t="n">
        <f aca="false">K26+J27</f>
        <v>-59407.2916666667</v>
      </c>
      <c r="L27" s="16" t="n">
        <f aca="false">L26+K27</f>
        <v>-56276.0416666667</v>
      </c>
      <c r="M27" s="16" t="n">
        <f aca="false">M26+L27</f>
        <v>-47163.5416666667</v>
      </c>
      <c r="N27" s="16" t="n">
        <f aca="false">N26+M27</f>
        <v>-31423.3333333333</v>
      </c>
      <c r="O27" s="16" t="n">
        <f aca="false">O26+N27</f>
        <v>-13517.8125</v>
      </c>
      <c r="P27" s="16" t="n">
        <f aca="false">P26+O27</f>
        <v>12069.6875</v>
      </c>
      <c r="Q27" s="16" t="n">
        <f aca="false">Q26+P27</f>
        <v>46656.25</v>
      </c>
      <c r="R27" s="16" t="n">
        <f aca="false">R26+Q27</f>
        <v>91773.4375</v>
      </c>
      <c r="S27" s="16" t="n">
        <f aca="false">S26+R27</f>
        <v>147614.583333333</v>
      </c>
      <c r="T27" s="16" t="n">
        <f aca="false">T26+S27</f>
        <v>215765.625</v>
      </c>
    </row>
    <row r="40" customFormat="false" ht="15" hidden="false" customHeight="false" outlineLevel="0" collapsed="false">
      <c r="C40" s="6" t="n">
        <f aca="false">IF(C26&gt;=0,1,0)</f>
        <v>0</v>
      </c>
      <c r="D40" s="6" t="n">
        <f aca="false">IF(D26&gt;=0,1,0)</f>
        <v>0</v>
      </c>
      <c r="E40" s="6" t="n">
        <f aca="false">IF(E26&gt;=0,1,0)</f>
        <v>0</v>
      </c>
      <c r="F40" s="6" t="n">
        <f aca="false">IF(F26&gt;=0,1,0)</f>
        <v>0</v>
      </c>
      <c r="G40" s="6" t="n">
        <f aca="false">IF(G26&gt;=0,1,0)</f>
        <v>0</v>
      </c>
      <c r="H40" s="6" t="n">
        <f aca="false">IF(H26&gt;=0,1,0)</f>
        <v>0</v>
      </c>
      <c r="I40" s="6" t="n">
        <f aca="false">IF(I26&gt;=0,1,0)</f>
        <v>0</v>
      </c>
      <c r="J40" s="6" t="n">
        <f aca="false">IF(J26&gt;=0,1,0)</f>
        <v>0</v>
      </c>
      <c r="K40" s="6" t="n">
        <f aca="false">IF(K26&gt;=0,1,0)</f>
        <v>0</v>
      </c>
      <c r="L40" s="6" t="n">
        <f aca="false">IF(L26&gt;=0,1,0)</f>
        <v>1</v>
      </c>
      <c r="M40" s="6" t="n">
        <f aca="false">IF(M26&gt;=0,1,0)</f>
        <v>1</v>
      </c>
      <c r="N40" s="6" t="n">
        <f aca="false">IF(N26&gt;=0,1,0)</f>
        <v>1</v>
      </c>
      <c r="O40" s="6" t="n">
        <f aca="false">IF(O26&gt;=0,1,0)</f>
        <v>1</v>
      </c>
      <c r="P40" s="6" t="n">
        <f aca="false">IF(P26&gt;=0,1,0)</f>
        <v>1</v>
      </c>
      <c r="Q40" s="6" t="n">
        <f aca="false">IF(Q26&gt;=0,1,0)</f>
        <v>1</v>
      </c>
      <c r="R40" s="6" t="n">
        <f aca="false">IF(R26&gt;=0,1,0)</f>
        <v>1</v>
      </c>
      <c r="S40" s="6" t="n">
        <f aca="false">IF(S26&gt;=0,1,0)</f>
        <v>1</v>
      </c>
      <c r="T40" s="6" t="n">
        <f aca="false">IF(T26&gt;=0,1,0)</f>
        <v>1</v>
      </c>
    </row>
    <row r="41" customFormat="false" ht="15" hidden="false" customHeight="false" outlineLevel="0" collapsed="false">
      <c r="C41" s="6" t="n">
        <f aca="false">IF(C27&gt;=0,1,0)</f>
        <v>0</v>
      </c>
      <c r="D41" s="6" t="n">
        <f aca="false">IF(D27&gt;=0,1,0)</f>
        <v>0</v>
      </c>
      <c r="E41" s="6" t="n">
        <f aca="false">IF(E27&gt;=0,1,0)</f>
        <v>0</v>
      </c>
      <c r="F41" s="6" t="n">
        <f aca="false">IF(F27&gt;=0,1,0)</f>
        <v>0</v>
      </c>
      <c r="G41" s="6" t="n">
        <f aca="false">IF(G27&gt;=0,1,0)</f>
        <v>0</v>
      </c>
      <c r="H41" s="6" t="n">
        <f aca="false">IF(H27&gt;=0,1,0)</f>
        <v>0</v>
      </c>
      <c r="I41" s="6" t="n">
        <f aca="false">IF(I27&gt;=0,1,0)</f>
        <v>0</v>
      </c>
      <c r="J41" s="6" t="n">
        <f aca="false">IF(J27&gt;=0,1,0)</f>
        <v>0</v>
      </c>
      <c r="K41" s="6" t="n">
        <f aca="false">IF(K27&gt;=0,1,0)</f>
        <v>0</v>
      </c>
      <c r="L41" s="6" t="n">
        <f aca="false">IF(L27&gt;=0,1,0)</f>
        <v>0</v>
      </c>
      <c r="M41" s="6" t="n">
        <f aca="false">IF(M27&gt;=0,1,0)</f>
        <v>0</v>
      </c>
      <c r="N41" s="6" t="n">
        <f aca="false">IF(N27&gt;=0,1,0)</f>
        <v>0</v>
      </c>
      <c r="O41" s="6" t="n">
        <f aca="false">IF(O27&gt;=0,1,0)</f>
        <v>0</v>
      </c>
      <c r="P41" s="6" t="n">
        <f aca="false">IF(P27&gt;=0,1,0)</f>
        <v>1</v>
      </c>
      <c r="Q41" s="6" t="n">
        <f aca="false">IF(Q27&gt;=0,1,0)</f>
        <v>1</v>
      </c>
      <c r="R41" s="6" t="n">
        <f aca="false">IF(R27&gt;=0,1,0)</f>
        <v>1</v>
      </c>
      <c r="S41" s="6" t="n">
        <f aca="false">IF(S27&gt;=0,1,0)</f>
        <v>1</v>
      </c>
      <c r="T41" s="6" t="n">
        <f aca="false">IF(T27&gt;=0,1,0)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6" min="6" style="0" width="52"/>
  </cols>
  <sheetData>
    <row r="2" customFormat="false" ht="20.85" hidden="false" customHeight="false" outlineLevel="0" collapsed="false">
      <c r="B2" s="5" t="s">
        <v>97</v>
      </c>
    </row>
    <row r="4" customFormat="false" ht="17.15" hidden="false" customHeight="false" outlineLevel="0" collapsed="false">
      <c r="B4" s="7" t="s">
        <v>98</v>
      </c>
    </row>
    <row r="5" customFormat="false" ht="15" hidden="false" customHeight="false" outlineLevel="0" collapsed="false">
      <c r="B5" s="8" t="s">
        <v>99</v>
      </c>
      <c r="C5" s="28" t="str">
        <f aca="false">IFERROR(INDEX('4.18개월시뮬'!C6:T6,MATCH(1,'4.18개월시뮬'!C40:T40,0)),"미도달")</f>
        <v>M10</v>
      </c>
    </row>
    <row r="6" customFormat="false" ht="17.15" hidden="false" customHeight="false" outlineLevel="0" collapsed="false">
      <c r="B6" s="8" t="s">
        <v>100</v>
      </c>
      <c r="C6" s="28" t="str">
        <f aca="false">IFERROR(INDEX('4.18개월시뮬'!C6:T6,MATCH(1,'4.18개월시뮬'!C41:T41,0)),"미도달")</f>
        <v>M14</v>
      </c>
    </row>
    <row r="7" customFormat="false" ht="17.15" hidden="false" customHeight="false" outlineLevel="0" collapsed="false">
      <c r="B7" s="8" t="s">
        <v>101</v>
      </c>
      <c r="C7" s="16" t="n">
        <f aca="false">MIN('4.18개월시뮬'!C27:T27)</f>
        <v>-59407.2916666667</v>
      </c>
    </row>
    <row r="8" customFormat="false" ht="15" hidden="false" customHeight="false" outlineLevel="0" collapsed="false">
      <c r="B8" s="3" t="s">
        <v>102</v>
      </c>
      <c r="C8" s="29" t="n">
        <f aca="false">'1.가정'!C25</f>
        <v>7000</v>
      </c>
    </row>
    <row r="9" customFormat="false" ht="17.15" hidden="false" customHeight="false" outlineLevel="0" collapsed="false">
      <c r="B9" s="21" t="s">
        <v>103</v>
      </c>
      <c r="C9" s="30" t="n">
        <f aca="false">-C7+'1.가정'!C25</f>
        <v>66407.2916666667</v>
      </c>
    </row>
    <row r="10" customFormat="false" ht="17.15" hidden="false" customHeight="false" outlineLevel="0" collapsed="false">
      <c r="B10" s="3" t="s">
        <v>104</v>
      </c>
      <c r="C10" s="16" t="n">
        <f aca="false">'4.18개월시뮬'!T27</f>
        <v>215765.625</v>
      </c>
    </row>
    <row r="12" customFormat="false" ht="15" hidden="false" customHeight="false" outlineLevel="0" collapsed="false">
      <c r="B12" s="24" t="s">
        <v>105</v>
      </c>
    </row>
    <row r="13" customFormat="false" ht="17.15" hidden="false" customHeight="false" outlineLevel="0" collapsed="false">
      <c r="B13" s="3" t="s">
        <v>106</v>
      </c>
      <c r="C13" s="26" t="n">
        <f aca="false">'4.18개월시뮬'!T9</f>
        <v>1250</v>
      </c>
    </row>
    <row r="14" customFormat="false" ht="17.15" hidden="false" customHeight="false" outlineLevel="0" collapsed="false">
      <c r="B14" s="3" t="s">
        <v>107</v>
      </c>
      <c r="C14" s="16" t="n">
        <f aca="false">'4.18개월시뮬'!T18</f>
        <v>520833.333333333</v>
      </c>
    </row>
    <row r="15" customFormat="false" ht="17.15" hidden="false" customHeight="false" outlineLevel="0" collapsed="false">
      <c r="B15" s="8" t="s">
        <v>108</v>
      </c>
      <c r="C15" s="12" t="n">
        <f aca="false">'2.건당손익'!C8</f>
        <v>9.0625</v>
      </c>
    </row>
    <row r="17" customFormat="false" ht="17.15" hidden="false" customHeight="false" outlineLevel="0" collapsed="false">
      <c r="B17" s="24" t="s">
        <v>109</v>
      </c>
    </row>
    <row r="18" customFormat="false" ht="17.15" hidden="false" customHeight="false" outlineLevel="0" collapsed="false">
      <c r="B18" s="31" t="s">
        <v>110</v>
      </c>
    </row>
    <row r="19" customFormat="false" ht="42" hidden="false" customHeight="true" outlineLevel="0" collapsed="false">
      <c r="B19" s="32" t="s">
        <v>111</v>
      </c>
    </row>
    <row r="20" customFormat="false" ht="17.15" hidden="false" customHeight="false" outlineLevel="0" collapsed="false">
      <c r="B20" s="31" t="s">
        <v>112</v>
      </c>
    </row>
    <row r="21" customFormat="false" ht="42" hidden="false" customHeight="true" outlineLevel="0" collapsed="false">
      <c r="B21" s="32" t="s">
        <v>113</v>
      </c>
    </row>
    <row r="22" customFormat="false" ht="17.15" hidden="false" customHeight="false" outlineLevel="0" collapsed="false">
      <c r="B22" s="31" t="s">
        <v>114</v>
      </c>
    </row>
    <row r="23" customFormat="false" ht="42" hidden="false" customHeight="true" outlineLevel="0" collapsed="false">
      <c r="B23" s="32" t="s">
        <v>115</v>
      </c>
    </row>
    <row r="24" customFormat="false" ht="17.15" hidden="false" customHeight="false" outlineLevel="0" collapsed="false">
      <c r="B24" s="31" t="s">
        <v>116</v>
      </c>
    </row>
    <row r="25" customFormat="false" ht="42" hidden="false" customHeight="true" outlineLevel="0" collapsed="false">
      <c r="B25" s="32" t="s">
        <v>117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2026-07-10T03:52:41Z</dcterms:created>
  <dc:creator>openpyxl</dc:creator>
  <dc:description/>
  <dc:language>en-US</dc:language>
  <cp:lastModifiedBy/>
  <dcterms:modified xsi:type="dcterms:W3CDTF">2026-07-10T03:52:41Z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